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http://prod75-share2/sites/SEA/Collaborative workspace/LCA/2300.203.006/2018 NG unit processes/Ready to submit to NETL/"/>
    </mc:Choice>
  </mc:AlternateContent>
  <xr:revisionPtr revIDLastSave="0" documentId="10_ncr:100000_{2D7CBEFD-4A92-4643-BCFA-FB52D3B03EB4}" xr6:coauthVersionLast="31" xr6:coauthVersionMax="31" xr10:uidLastSave="{00000000-0000-0000-0000-000000000000}"/>
  <bookViews>
    <workbookView xWindow="0" yWindow="0" windowWidth="13875" windowHeight="9300" activeTab="1" xr2:uid="{00000000-000D-0000-FFFF-FFFF0000000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0" r:id="rId9"/>
  </sheets>
  <externalReferences>
    <externalReference r:id="rId10"/>
  </externalReferenc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2" l="1"/>
  <c r="D28" i="2"/>
  <c r="B9" i="3"/>
  <c r="B8" i="3"/>
  <c r="B7" i="3"/>
  <c r="B25" i="2"/>
  <c r="C6" i="5" l="1"/>
  <c r="B6" i="5"/>
  <c r="G8" i="3"/>
  <c r="H8" i="3"/>
  <c r="F9" i="3"/>
  <c r="F8" i="3"/>
  <c r="F7" i="3"/>
  <c r="I2" i="3"/>
  <c r="H2" i="3"/>
  <c r="G2" i="3"/>
  <c r="G7" i="3" s="1"/>
  <c r="D27" i="2"/>
  <c r="H7" i="3" l="1"/>
  <c r="H9" i="3"/>
  <c r="I8" i="3"/>
  <c r="J2" i="3"/>
  <c r="I9" i="3"/>
  <c r="I7" i="3"/>
  <c r="G9" i="3"/>
  <c r="C42" i="2"/>
  <c r="K2" i="3" l="1"/>
  <c r="J8" i="3"/>
  <c r="J9" i="3"/>
  <c r="J7" i="3"/>
  <c r="I7" i="5"/>
  <c r="B4" i="5"/>
  <c r="C4" i="5"/>
  <c r="B5" i="5"/>
  <c r="C5" i="5"/>
  <c r="O42" i="2"/>
  <c r="D42" i="2"/>
  <c r="B27" i="2"/>
  <c r="B24" i="2"/>
  <c r="B23" i="2"/>
  <c r="K7" i="3" l="1"/>
  <c r="K9" i="3"/>
  <c r="K8" i="3"/>
  <c r="L2" i="3"/>
  <c r="B19" i="3"/>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K6" i="5"/>
  <c r="J6" i="5"/>
  <c r="I6" i="5"/>
  <c r="K5" i="5"/>
  <c r="J5" i="5"/>
  <c r="I5" i="5"/>
  <c r="K4" i="5"/>
  <c r="J4" i="5"/>
  <c r="I4" i="5"/>
  <c r="F42" i="2"/>
  <c r="F41" i="2"/>
  <c r="H42" i="2"/>
  <c r="C34" i="2"/>
  <c r="H34" i="2" s="1"/>
  <c r="B28" i="2"/>
  <c r="CF5" i="3"/>
  <c r="CC5" i="3"/>
  <c r="BZ5" i="3"/>
  <c r="BW5" i="3"/>
  <c r="BT5" i="3"/>
  <c r="BQ5" i="3"/>
  <c r="BN5" i="3"/>
  <c r="BK5" i="3"/>
  <c r="BH5" i="3"/>
  <c r="BE5" i="3"/>
  <c r="BB5" i="3"/>
  <c r="AY5" i="3"/>
  <c r="AV5" i="3"/>
  <c r="AS5" i="3"/>
  <c r="AP5" i="3"/>
  <c r="AM5" i="3"/>
  <c r="AJ5" i="3"/>
  <c r="AG5" i="3"/>
  <c r="AD5" i="3"/>
  <c r="AA5" i="3"/>
  <c r="X5" i="3"/>
  <c r="U5" i="3"/>
  <c r="R5" i="3"/>
  <c r="O5" i="3"/>
  <c r="L5" i="3"/>
  <c r="I5" i="3"/>
  <c r="F5" i="3"/>
  <c r="A8" i="3"/>
  <c r="A9" i="3" s="1"/>
  <c r="H4" i="3"/>
  <c r="G4" i="3"/>
  <c r="F4" i="3"/>
  <c r="K14" i="3"/>
  <c r="K4" i="3" s="1"/>
  <c r="J14" i="3"/>
  <c r="J4" i="3" s="1"/>
  <c r="I14" i="3"/>
  <c r="I4" i="3" s="1"/>
  <c r="B26" i="2"/>
  <c r="N5" i="2"/>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I43" i="2"/>
  <c r="H43" i="2"/>
  <c r="G43" i="2"/>
  <c r="H41" i="2"/>
  <c r="G41" i="2"/>
  <c r="I41" i="2" s="1"/>
  <c r="I35" i="2"/>
  <c r="H35" i="2"/>
  <c r="G35" i="2"/>
  <c r="G11" i="2"/>
  <c r="D4" i="1"/>
  <c r="D3" i="1"/>
  <c r="C24" i="1" s="1"/>
  <c r="M2" i="3" l="1"/>
  <c r="L7" i="3"/>
  <c r="L9" i="3"/>
  <c r="L8" i="3"/>
  <c r="D6" i="3"/>
  <c r="M14" i="3"/>
  <c r="P14" i="3" s="1"/>
  <c r="P4" i="3" s="1"/>
  <c r="N14" i="3"/>
  <c r="E6" i="3"/>
  <c r="C6" i="3"/>
  <c r="C8" i="3"/>
  <c r="C9" i="3"/>
  <c r="L14" i="3"/>
  <c r="C5" i="3"/>
  <c r="C7" i="3"/>
  <c r="N2" i="3" l="1"/>
  <c r="M8" i="3"/>
  <c r="M7" i="3"/>
  <c r="M9" i="3"/>
  <c r="D7" i="3"/>
  <c r="F23" i="2"/>
  <c r="D8" i="3"/>
  <c r="E24" i="2" s="1"/>
  <c r="E26" i="2" s="1"/>
  <c r="F24" i="2"/>
  <c r="F26" i="2" s="1"/>
  <c r="D9" i="3"/>
  <c r="E25" i="2" s="1"/>
  <c r="F25" i="2"/>
  <c r="E8" i="3"/>
  <c r="G24" i="2" s="1"/>
  <c r="G26" i="2" s="1"/>
  <c r="E9" i="3"/>
  <c r="G25" i="2" s="1"/>
  <c r="S14" i="3"/>
  <c r="S4" i="3" s="1"/>
  <c r="M4" i="3"/>
  <c r="N4" i="3"/>
  <c r="Q14" i="3"/>
  <c r="O14" i="3"/>
  <c r="L4" i="3"/>
  <c r="D5" i="3"/>
  <c r="E5" i="3"/>
  <c r="F27" i="2" l="1"/>
  <c r="F28" i="2" s="1"/>
  <c r="N8" i="3"/>
  <c r="N9" i="3"/>
  <c r="O2" i="3"/>
  <c r="N7" i="3"/>
  <c r="E7" i="3"/>
  <c r="G23" i="2" s="1"/>
  <c r="G27" i="2" s="1"/>
  <c r="G28" i="2" s="1"/>
  <c r="E23" i="2"/>
  <c r="E27" i="2"/>
  <c r="E28" i="2" s="1"/>
  <c r="V14" i="3"/>
  <c r="V4" i="3" s="1"/>
  <c r="T14" i="3"/>
  <c r="Q4" i="3"/>
  <c r="O4" i="3"/>
  <c r="R14" i="3"/>
  <c r="P2" i="3" l="1"/>
  <c r="O7" i="3"/>
  <c r="O9" i="3"/>
  <c r="O8" i="3"/>
  <c r="G42" i="2"/>
  <c r="I42" i="2" s="1"/>
  <c r="Y14" i="3"/>
  <c r="AB14" i="3" s="1"/>
  <c r="W14" i="3"/>
  <c r="T4" i="3"/>
  <c r="G34" i="2"/>
  <c r="I34" i="2" s="1"/>
  <c r="U14" i="3"/>
  <c r="R4" i="3"/>
  <c r="Q2" i="3" l="1"/>
  <c r="P7" i="3"/>
  <c r="P9" i="3"/>
  <c r="P8" i="3"/>
  <c r="Y4" i="3"/>
  <c r="W4" i="3"/>
  <c r="Z14" i="3"/>
  <c r="AE14" i="3"/>
  <c r="AB4" i="3"/>
  <c r="X14" i="3"/>
  <c r="U4" i="3"/>
  <c r="Q8" i="3" l="1"/>
  <c r="Q9" i="3"/>
  <c r="R2" i="3"/>
  <c r="Q7" i="3"/>
  <c r="AC14" i="3"/>
  <c r="Z4" i="3"/>
  <c r="AH14" i="3"/>
  <c r="AE4" i="3"/>
  <c r="X4" i="3"/>
  <c r="AA14" i="3"/>
  <c r="S2" i="3" l="1"/>
  <c r="R8" i="3"/>
  <c r="R7" i="3"/>
  <c r="R9" i="3"/>
  <c r="AF14" i="3"/>
  <c r="AC4" i="3"/>
  <c r="AD14" i="3"/>
  <c r="AA4" i="3"/>
  <c r="AK14" i="3"/>
  <c r="AH4" i="3"/>
  <c r="T2" i="3" l="1"/>
  <c r="S7" i="3"/>
  <c r="S9" i="3"/>
  <c r="S8" i="3"/>
  <c r="AI14" i="3"/>
  <c r="AF4" i="3"/>
  <c r="AN14" i="3"/>
  <c r="AK4" i="3"/>
  <c r="AD4" i="3"/>
  <c r="AG14" i="3"/>
  <c r="U2" i="3" l="1"/>
  <c r="T7" i="3"/>
  <c r="T9" i="3"/>
  <c r="T8" i="3"/>
  <c r="AI4" i="3"/>
  <c r="AL14" i="3"/>
  <c r="AQ14" i="3"/>
  <c r="AN4" i="3"/>
  <c r="AJ14" i="3"/>
  <c r="AG4" i="3"/>
  <c r="U8" i="3" l="1"/>
  <c r="U9" i="3"/>
  <c r="U7" i="3"/>
  <c r="V2" i="3"/>
  <c r="AO14" i="3"/>
  <c r="AL4" i="3"/>
  <c r="AJ4" i="3"/>
  <c r="AM14" i="3"/>
  <c r="AQ4" i="3"/>
  <c r="AT14" i="3"/>
  <c r="W2" i="3" l="1"/>
  <c r="V8" i="3"/>
  <c r="V9" i="3"/>
  <c r="V7" i="3"/>
  <c r="AO4" i="3"/>
  <c r="AR14" i="3"/>
  <c r="AW14" i="3"/>
  <c r="AT4" i="3"/>
  <c r="AP14" i="3"/>
  <c r="AM4" i="3"/>
  <c r="W7" i="3" l="1"/>
  <c r="W9" i="3"/>
  <c r="W8" i="3"/>
  <c r="X2" i="3"/>
  <c r="AU14" i="3"/>
  <c r="AR4" i="3"/>
  <c r="AZ14" i="3"/>
  <c r="AW4" i="3"/>
  <c r="AS14" i="3"/>
  <c r="AP4" i="3"/>
  <c r="Y2" i="3" l="1"/>
  <c r="X7" i="3"/>
  <c r="X9" i="3"/>
  <c r="X8" i="3"/>
  <c r="AU4" i="3"/>
  <c r="AX14" i="3"/>
  <c r="AV14" i="3"/>
  <c r="AS4" i="3"/>
  <c r="BC14" i="3"/>
  <c r="AZ4" i="3"/>
  <c r="Z2" i="3" l="1"/>
  <c r="Y8" i="3"/>
  <c r="Y9" i="3"/>
  <c r="Y7" i="3"/>
  <c r="BA14" i="3"/>
  <c r="AX4" i="3"/>
  <c r="AY14" i="3"/>
  <c r="AV4" i="3"/>
  <c r="BF14" i="3"/>
  <c r="BC4" i="3"/>
  <c r="Z8" i="3" l="1"/>
  <c r="AA2" i="3"/>
  <c r="Z9" i="3"/>
  <c r="Z7" i="3"/>
  <c r="BD14" i="3"/>
  <c r="BA4" i="3"/>
  <c r="AY4" i="3"/>
  <c r="BB14" i="3"/>
  <c r="BI14" i="3"/>
  <c r="BF4" i="3"/>
  <c r="AB2" i="3" l="1"/>
  <c r="AA7" i="3"/>
  <c r="AA9" i="3"/>
  <c r="AA8" i="3"/>
  <c r="BD4" i="3"/>
  <c r="BG14" i="3"/>
  <c r="BL14" i="3"/>
  <c r="BI4" i="3"/>
  <c r="BE14" i="3"/>
  <c r="BB4" i="3"/>
  <c r="AC2" i="3" l="1"/>
  <c r="AB7" i="3"/>
  <c r="AB9" i="3"/>
  <c r="AB8" i="3"/>
  <c r="BG4" i="3"/>
  <c r="BJ14" i="3"/>
  <c r="BO14" i="3"/>
  <c r="BL4" i="3"/>
  <c r="BH14" i="3"/>
  <c r="BE4" i="3"/>
  <c r="AC8" i="3" l="1"/>
  <c r="AD2" i="3"/>
  <c r="AC7" i="3"/>
  <c r="AC9" i="3"/>
  <c r="BM14" i="3"/>
  <c r="BJ4" i="3"/>
  <c r="BK14" i="3"/>
  <c r="BH4" i="3"/>
  <c r="BR14" i="3"/>
  <c r="BO4" i="3"/>
  <c r="AE2" i="3" l="1"/>
  <c r="AD8" i="3"/>
  <c r="AD7" i="3"/>
  <c r="AD9" i="3"/>
  <c r="BM4" i="3"/>
  <c r="BP14" i="3"/>
  <c r="BU14" i="3"/>
  <c r="BR4" i="3"/>
  <c r="BK4" i="3"/>
  <c r="BN14" i="3"/>
  <c r="AF2" i="3" l="1"/>
  <c r="AE7" i="3"/>
  <c r="AE9" i="3"/>
  <c r="AE8" i="3"/>
  <c r="BP4" i="3"/>
  <c r="BS14" i="3"/>
  <c r="BQ14" i="3"/>
  <c r="BN4" i="3"/>
  <c r="BX14" i="3"/>
  <c r="BU4" i="3"/>
  <c r="AF7" i="3" l="1"/>
  <c r="AF9" i="3"/>
  <c r="AF8" i="3"/>
  <c r="AG2" i="3"/>
  <c r="BV14" i="3"/>
  <c r="BS4" i="3"/>
  <c r="BQ4" i="3"/>
  <c r="BT14" i="3"/>
  <c r="CA14" i="3"/>
  <c r="BX4" i="3"/>
  <c r="AG8" i="3" l="1"/>
  <c r="AG9" i="3"/>
  <c r="AG7" i="3"/>
  <c r="AH2" i="3"/>
  <c r="BY14" i="3"/>
  <c r="BV4" i="3"/>
  <c r="BW14" i="3"/>
  <c r="BT4" i="3"/>
  <c r="CD14" i="3"/>
  <c r="CA4" i="3"/>
  <c r="AI2" i="3" l="1"/>
  <c r="AH8" i="3"/>
  <c r="AH7" i="3"/>
  <c r="AH9" i="3"/>
  <c r="CB14" i="3"/>
  <c r="BY4" i="3"/>
  <c r="BZ14" i="3"/>
  <c r="BW4" i="3"/>
  <c r="CG14" i="3"/>
  <c r="CG4" i="3" s="1"/>
  <c r="CD4" i="3"/>
  <c r="AI7" i="3" l="1"/>
  <c r="AI9" i="3"/>
  <c r="AJ2" i="3"/>
  <c r="AI8" i="3"/>
  <c r="CB4" i="3"/>
  <c r="CE14" i="3"/>
  <c r="CC14" i="3"/>
  <c r="BZ4" i="3"/>
  <c r="AK2" i="3" l="1"/>
  <c r="AJ7" i="3"/>
  <c r="AJ9" i="3"/>
  <c r="AJ8" i="3"/>
  <c r="CH14" i="3"/>
  <c r="CH4" i="3" s="1"/>
  <c r="CE4" i="3"/>
  <c r="CF14" i="3"/>
  <c r="CF4" i="3" s="1"/>
  <c r="CC4" i="3"/>
  <c r="AL2" i="3" l="1"/>
  <c r="AK8" i="3"/>
  <c r="AK9" i="3"/>
  <c r="AK7" i="3"/>
  <c r="AM2" i="3" l="1"/>
  <c r="AL8" i="3"/>
  <c r="AL9" i="3"/>
  <c r="AL7" i="3"/>
  <c r="AM7" i="3" l="1"/>
  <c r="AM9" i="3"/>
  <c r="AM8" i="3"/>
  <c r="AN2" i="3"/>
  <c r="AN7" i="3" l="1"/>
  <c r="AN9" i="3"/>
  <c r="AO2" i="3"/>
  <c r="AN8" i="3"/>
  <c r="AO8" i="3" l="1"/>
  <c r="AP2" i="3"/>
  <c r="AO7" i="3"/>
  <c r="AO9" i="3"/>
  <c r="AQ2" i="3" l="1"/>
  <c r="AP8" i="3"/>
  <c r="AP9" i="3"/>
  <c r="AP7" i="3"/>
  <c r="AR2" i="3" l="1"/>
  <c r="AQ7" i="3"/>
  <c r="AQ9" i="3"/>
  <c r="AQ8" i="3"/>
  <c r="AS2" i="3" l="1"/>
  <c r="AR7" i="3"/>
  <c r="AR9" i="3"/>
  <c r="AR8" i="3"/>
  <c r="AT2" i="3" l="1"/>
  <c r="AS8" i="3"/>
  <c r="AS9" i="3"/>
  <c r="AS7" i="3"/>
  <c r="AU2" i="3" l="1"/>
  <c r="AT8" i="3"/>
  <c r="AT9" i="3"/>
  <c r="AT7" i="3"/>
  <c r="AU7" i="3" l="1"/>
  <c r="AU9" i="3"/>
  <c r="AU8" i="3"/>
  <c r="AV2" i="3"/>
  <c r="AV7" i="3" l="1"/>
  <c r="AV9" i="3"/>
  <c r="AW2" i="3"/>
  <c r="AV8" i="3"/>
  <c r="AX2" i="3" l="1"/>
  <c r="AW8" i="3"/>
  <c r="AW9" i="3"/>
  <c r="AW7" i="3"/>
  <c r="AX8" i="3" l="1"/>
  <c r="AY2" i="3"/>
  <c r="AX7" i="3"/>
  <c r="AX9" i="3"/>
  <c r="AY7" i="3" l="1"/>
  <c r="AY9" i="3"/>
  <c r="AZ2" i="3"/>
  <c r="AY8" i="3"/>
  <c r="AZ7" i="3" l="1"/>
  <c r="AZ9" i="3"/>
  <c r="AZ8" i="3"/>
  <c r="BA2" i="3"/>
  <c r="BA8" i="3" l="1"/>
  <c r="BA9" i="3"/>
  <c r="BB2" i="3"/>
  <c r="BA7" i="3"/>
  <c r="BC2" i="3" l="1"/>
  <c r="BB8" i="3"/>
  <c r="BB9" i="3"/>
  <c r="BB7" i="3"/>
  <c r="BD2" i="3" l="1"/>
  <c r="BC7" i="3"/>
  <c r="BC9" i="3"/>
  <c r="BC8" i="3"/>
  <c r="BD7" i="3" l="1"/>
  <c r="BD9" i="3"/>
  <c r="BE2" i="3"/>
  <c r="BD8" i="3"/>
  <c r="BF2" i="3" l="1"/>
  <c r="BE8" i="3"/>
  <c r="BE7" i="3"/>
  <c r="BE9" i="3"/>
  <c r="BG2" i="3" l="1"/>
  <c r="BF8" i="3"/>
  <c r="BF9" i="3"/>
  <c r="BF7" i="3"/>
  <c r="BG7" i="3" l="1"/>
  <c r="BG9" i="3"/>
  <c r="BH2" i="3"/>
  <c r="BG8" i="3"/>
  <c r="BH7" i="3" l="1"/>
  <c r="BH9" i="3"/>
  <c r="BI2" i="3"/>
  <c r="BH8" i="3"/>
  <c r="BJ2" i="3" l="1"/>
  <c r="BI8" i="3"/>
  <c r="BI9" i="3"/>
  <c r="BI7" i="3"/>
  <c r="BJ8" i="3" l="1"/>
  <c r="BK2" i="3"/>
  <c r="BJ9" i="3"/>
  <c r="BJ7" i="3"/>
  <c r="BL2" i="3" l="1"/>
  <c r="BK7" i="3"/>
  <c r="BK9" i="3"/>
  <c r="BK8" i="3"/>
  <c r="BM2" i="3" l="1"/>
  <c r="BL7" i="3"/>
  <c r="BL9" i="3"/>
  <c r="BL8" i="3"/>
  <c r="BM8" i="3" l="1"/>
  <c r="BN2" i="3"/>
  <c r="BM9" i="3"/>
  <c r="BM7" i="3"/>
  <c r="BO2" i="3" l="1"/>
  <c r="BN8" i="3"/>
  <c r="BN7" i="3"/>
  <c r="BN9" i="3"/>
  <c r="BP2" i="3" l="1"/>
  <c r="BO7" i="3"/>
  <c r="BO9" i="3"/>
  <c r="BO8" i="3"/>
  <c r="BQ2" i="3" l="1"/>
  <c r="BP7" i="3"/>
  <c r="BP9" i="3"/>
  <c r="BP8" i="3"/>
  <c r="BQ8" i="3" l="1"/>
  <c r="BQ7" i="3"/>
  <c r="BQ9" i="3"/>
  <c r="BR2" i="3"/>
  <c r="BS2" i="3" l="1"/>
  <c r="BR8" i="3"/>
  <c r="BR9" i="3"/>
  <c r="BR7" i="3"/>
  <c r="BS7" i="3" l="1"/>
  <c r="BS9" i="3"/>
  <c r="BT2" i="3"/>
  <c r="BS8" i="3"/>
  <c r="BU2" i="3" l="1"/>
  <c r="BT7" i="3"/>
  <c r="BT9" i="3"/>
  <c r="BT8" i="3"/>
  <c r="BV2" i="3" l="1"/>
  <c r="BU8" i="3"/>
  <c r="BU7" i="3"/>
  <c r="BU9" i="3"/>
  <c r="BV8" i="3" l="1"/>
  <c r="BW2" i="3"/>
  <c r="BV9" i="3"/>
  <c r="BV7" i="3"/>
  <c r="BW7" i="3" l="1"/>
  <c r="BW9" i="3"/>
  <c r="BX2" i="3"/>
  <c r="BW8" i="3"/>
  <c r="BY2" i="3" l="1"/>
  <c r="BX7" i="3"/>
  <c r="BX9" i="3"/>
  <c r="BX8" i="3"/>
  <c r="BY8" i="3" l="1"/>
  <c r="BY7" i="3"/>
  <c r="BY9" i="3"/>
  <c r="BZ2" i="3"/>
  <c r="CA2" i="3" l="1"/>
  <c r="BZ8" i="3"/>
  <c r="BZ7" i="3"/>
  <c r="BZ9" i="3"/>
  <c r="CB2" i="3" l="1"/>
  <c r="CA7" i="3"/>
  <c r="CA9" i="3"/>
  <c r="CA8" i="3"/>
  <c r="CB7" i="3" l="1"/>
  <c r="CB9" i="3"/>
  <c r="CC2" i="3"/>
  <c r="CB8" i="3"/>
  <c r="CD2" i="3" l="1"/>
  <c r="CC8" i="3"/>
  <c r="CC7" i="3"/>
  <c r="CC9" i="3"/>
  <c r="CE2" i="3" l="1"/>
  <c r="CD8" i="3"/>
  <c r="CD7" i="3"/>
  <c r="CD9" i="3"/>
  <c r="CE7" i="3" l="1"/>
  <c r="CE9" i="3"/>
  <c r="CE8" i="3"/>
  <c r="CF2" i="3"/>
  <c r="CG2" i="3" l="1"/>
  <c r="CF7" i="3"/>
  <c r="CF9" i="3"/>
  <c r="CF8" i="3"/>
  <c r="CH2" i="3" l="1"/>
  <c r="CG8" i="3"/>
  <c r="CG7" i="3"/>
  <c r="CG9" i="3"/>
  <c r="CH8" i="3" l="1"/>
  <c r="CH9" i="3"/>
  <c r="CH7" i="3"/>
</calcChain>
</file>

<file path=xl/sharedStrings.xml><?xml version="1.0" encoding="utf-8"?>
<sst xmlns="http://schemas.openxmlformats.org/spreadsheetml/2006/main" count="544" uniqueCount="392">
  <si>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</si>
  <si>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</si>
  <si>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</si>
  <si>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</si>
  <si>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</si>
  <si>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</si>
  <si>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</si>
  <si>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</si>
  <si>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</si>
  <si>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</si>
  <si>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</si>
  <si>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</si>
  <si>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</si>
  <si>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</si>
  <si>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</si>
  <si>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</si>
  <si>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</si>
  <si>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</si>
  <si>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</si>
  <si>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</si>
  <si>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</si>
  <si>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</si>
  <si>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</si>
  <si>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</si>
  <si>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</si>
  <si>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</si>
  <si>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</si>
  <si>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</si>
  <si>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</si>
  <si>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</si>
  <si>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</si>
  <si>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</si>
  <si>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</si>
  <si>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</si>
  <si>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</si>
  <si>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</si>
  <si>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</si>
  <si>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4.0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</si>
  <si>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</si>
  <si>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</si>
  <si>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</si>
  <si>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</si>
  <si>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</si>
  <si>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</si>
  <si>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</si>
  <si>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</si>
  <si>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</si>
  <si>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</si>
  <si>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</si>
  <si>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</si>
  <si>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</si>
  <si>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</si>
  <si>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</si>
  <si>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</si>
  <si>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</si>
  <si>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</si>
  <si>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</si>
  <si>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</si>
  <si>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</si>
  <si>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</si>
  <si>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</si>
  <si>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</si>
  <si>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</si>
  <si>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</si>
  <si>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</si>
  <si>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</si>
  <si>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</si>
  <si>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</si>
  <si>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</si>
  <si>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</si>
  <si>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</si>
  <si>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</si>
  <si>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</si>
  <si>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</si>
  <si>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</si>
  <si>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</si>
  <si>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</si>
  <si>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</si>
  <si>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</si>
  <si>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</si>
  <si>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</si>
  <si>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</si>
  <si>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</si>
  <si>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</si>
  <si>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</si>
  <si>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</si>
  <si>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</si>
  <si>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</si>
  <si>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</si>
  <si>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</si>
  <si>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</si>
  <si>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</si>
  <si>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</si>
  <si>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</si>
  <si>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</si>
  <si>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</si>
  <si>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</si>
  <si>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</si>
  <si>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</si>
  <si>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</si>
  <si>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</si>
  <si>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</si>
  <si>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</si>
  <si>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</si>
  <si>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</si>
  <si>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</si>
  <si>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</si>
  <si>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</si>
  <si>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</si>
  <si>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</si>
  <si>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</si>
  <si>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</si>
  <si>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</si>
  <si>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</si>
  <si>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</si>
  <si>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</si>
  <si>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</si>
  <si>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</si>
  <si>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</si>
  <si>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</si>
  <si>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</si>
  <si>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</si>
  <si>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</si>
  <si>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</si>
  <si>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</si>
  <si>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</si>
  <si>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</si>
  <si>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</si>
  <si>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</si>
  <si>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</si>
  <si>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</si>
  <si>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</si>
  <si>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</si>
  <si>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</si>
  <si>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</si>
  <si>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</si>
  <si>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</si>
  <si>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</si>
  <si>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</si>
  <si>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</si>
  <si>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</si>
  <si>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</si>
  <si>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</si>
  <si>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</si>
  <si>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</si>
  <si>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</si>
  <si>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</si>
  <si>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</si>
  <si>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</si>
  <si>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</si>
  <si>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</si>
  <si>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</si>
  <si>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</si>
  <si>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</si>
  <si>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</si>
  <si>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</si>
  <si>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</si>
  <si>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</si>
  <si>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</si>
  <si>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</si>
  <si>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</si>
  <si>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</si>
  <si>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</si>
  <si>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</si>
  <si>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</si>
  <si>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</si>
  <si>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</si>
  <si>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</si>
  <si>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</si>
  <si>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</si>
  <si>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</si>
  <si>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</si>
  <si>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</si>
  <si>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</si>
  <si>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</si>
  <si>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</si>
  <si>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</si>
  <si>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</si>
  <si>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</si>
  <si>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</si>
  <si>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</si>
  <si>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</si>
  <si>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</si>
  <si>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</si>
  <si>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</si>
  <si>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</si>
  <si>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</si>
  <si>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</si>
  <si>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</si>
  <si>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</si>
  <si>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</si>
  <si>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</si>
  <si>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</si>
  <si>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</si>
  <si>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</si>
  <si>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</si>
  <si>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</si>
  <si>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</si>
  <si>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</si>
  <si>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</si>
  <si>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</si>
  <si>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</si>
  <si>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</si>
  <si>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</si>
  <si>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</si>
  <si>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</si>
  <si>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</si>
  <si>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</si>
  <si>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</si>
  <si>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</si>
  <si>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</si>
  <si>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</si>
  <si>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</si>
  <si>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</si>
  <si>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</si>
  <si>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</si>
  <si>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</si>
  <si>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</si>
  <si>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</si>
  <si>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</si>
  <si>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</si>
  <si>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</si>
  <si>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</si>
  <si>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</si>
  <si>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</si>
  <si>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</si>
  <si>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</si>
  <si>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</si>
  <si>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Mcf</t>
  </si>
  <si>
    <t>Appalachian - Shale - Min</t>
  </si>
  <si>
    <t>Appalachian - Shale</t>
  </si>
  <si>
    <t>Appalachian - Shale - Max</t>
  </si>
  <si>
    <t>Gulf - Conventional - Min</t>
  </si>
  <si>
    <t>Gulf - Conventional</t>
  </si>
  <si>
    <t>Gulf - Conventional - Max</t>
  </si>
  <si>
    <t>Gulf - Shale - Min</t>
  </si>
  <si>
    <t>Gulf - Shale</t>
  </si>
  <si>
    <t>Gulf - Shale - Max</t>
  </si>
  <si>
    <t>Gulf - Tight - Min</t>
  </si>
  <si>
    <t>Gulf - Tight</t>
  </si>
  <si>
    <t>Gulf - Tight - Max</t>
  </si>
  <si>
    <t>Arkla - Conventional - Min</t>
  </si>
  <si>
    <t>Arkla - Conventional</t>
  </si>
  <si>
    <t>Arkla - Conventional - Max</t>
  </si>
  <si>
    <t>Arkla - Shale - Min</t>
  </si>
  <si>
    <t>Arkla - Shale</t>
  </si>
  <si>
    <t>Arkla - Shale - Max</t>
  </si>
  <si>
    <t>Arkla - Tight - Min</t>
  </si>
  <si>
    <t>Arkla - Tight</t>
  </si>
  <si>
    <t>Arkla - Tight - Max</t>
  </si>
  <si>
    <t>East Texas - Conventional - Min</t>
  </si>
  <si>
    <t>East Texas - Conventional</t>
  </si>
  <si>
    <t>East Texas - Conventional - Max</t>
  </si>
  <si>
    <t>East Texas - Shale - Min</t>
  </si>
  <si>
    <t>East Texas - Shale</t>
  </si>
  <si>
    <t>East Texas - Shale - Max</t>
  </si>
  <si>
    <t>East Texas - Tight - Min</t>
  </si>
  <si>
    <t>East Texas - Tight</t>
  </si>
  <si>
    <t>East Texas - Tight - Max</t>
  </si>
  <si>
    <t>Arkoma - Conventional - Min</t>
  </si>
  <si>
    <t>Arkoma - Conventional</t>
  </si>
  <si>
    <t>Arkoma - Conventional - Max</t>
  </si>
  <si>
    <t>Arkoma - Shale - Min</t>
  </si>
  <si>
    <t>Arkoma - Shale</t>
  </si>
  <si>
    <t>Arkoma - Shale - Max</t>
  </si>
  <si>
    <t>South Oklahoma - Shale - Min</t>
  </si>
  <si>
    <t>South Oklahoma - Shale</t>
  </si>
  <si>
    <t>South Oklahoma - Shale - Max</t>
  </si>
  <si>
    <t>Anadarko - Conventional - Min</t>
  </si>
  <si>
    <t>Anadarko - Conventional</t>
  </si>
  <si>
    <t>Anadarko - Conventional - Max</t>
  </si>
  <si>
    <t>Anadarko - Shale - Min</t>
  </si>
  <si>
    <t>Anadarko - Shale</t>
  </si>
  <si>
    <t>Anadarko - Shale - Max</t>
  </si>
  <si>
    <t>Anadarko - Tight - Min</t>
  </si>
  <si>
    <t>Anadarko - Tight</t>
  </si>
  <si>
    <t>Anadarko - Tight - Max</t>
  </si>
  <si>
    <t>Strawn - Shale - Min</t>
  </si>
  <si>
    <t>Strawn - Shale</t>
  </si>
  <si>
    <t>Strawn - Shale - Max</t>
  </si>
  <si>
    <t>Fort Worth - Shale - Min</t>
  </si>
  <si>
    <t>Fort Worth - Shale</t>
  </si>
  <si>
    <t>Fort Worth - Shale - Max</t>
  </si>
  <si>
    <t>Permian - Conventional - Min</t>
  </si>
  <si>
    <t>Permian - Conventional</t>
  </si>
  <si>
    <t>Permian - Conventional - Max</t>
  </si>
  <si>
    <t>Permian - Shale - Min</t>
  </si>
  <si>
    <t>Permian - Shale</t>
  </si>
  <si>
    <t>Permian - Shale - Max</t>
  </si>
  <si>
    <t>Green River - Conventional - Min</t>
  </si>
  <si>
    <t>Green River - Conventional</t>
  </si>
  <si>
    <t>Green River - Conventional - Max</t>
  </si>
  <si>
    <t>Green River - Tight - Min</t>
  </si>
  <si>
    <t>Green River - Tight</t>
  </si>
  <si>
    <t>Green River - Tight - Max</t>
  </si>
  <si>
    <t>Uinta - Conventional - Min</t>
  </si>
  <si>
    <t>Uinta - Conventional</t>
  </si>
  <si>
    <t>Uinta - Conventional - Max</t>
  </si>
  <si>
    <t>Uinta - Tight - Min</t>
  </si>
  <si>
    <t>Uinta - Tight</t>
  </si>
  <si>
    <t>Uinta - Tight - Max</t>
  </si>
  <si>
    <t>San Juan - CBM - Min</t>
  </si>
  <si>
    <t>San Juan - CBM</t>
  </si>
  <si>
    <t>San Juan - CBM - Max</t>
  </si>
  <si>
    <t>San Juan - Conventional - Min</t>
  </si>
  <si>
    <t>San Juan - Conventional</t>
  </si>
  <si>
    <t>San Juan - Conventional - Max</t>
  </si>
  <si>
    <t>Piceance - Tight - Min</t>
  </si>
  <si>
    <t>Piceance - Tight</t>
  </si>
  <si>
    <t>Piceance - Tight - Max</t>
  </si>
  <si>
    <t>L</t>
  </si>
  <si>
    <t>E</t>
  </si>
  <si>
    <t>H</t>
  </si>
  <si>
    <t>Natural Gas [intermediate flow]</t>
  </si>
  <si>
    <t>kg NG</t>
  </si>
  <si>
    <t>natural gas</t>
  </si>
  <si>
    <t>United States</t>
  </si>
  <si>
    <t>No</t>
  </si>
  <si>
    <r>
      <t>Note: All inputs and outputs are normalized per the reference flow (e.g., per 1 kg</t>
    </r>
    <r>
      <rPr>
        <b/>
        <sz val="10"/>
        <color indexed="8"/>
        <rFont val="Arial"/>
        <family val="2"/>
      </rPr>
      <t xml:space="preserve"> </t>
    </r>
    <r>
      <rPr>
        <sz val="10"/>
        <color indexed="8"/>
        <rFont val="Arial"/>
        <family val="2"/>
      </rPr>
      <t>of natural gas produced)</t>
    </r>
  </si>
  <si>
    <t>1 MCF</t>
  </si>
  <si>
    <t>=</t>
  </si>
  <si>
    <t xml:space="preserve"> 1000 scf</t>
  </si>
  <si>
    <t>1 kg</t>
  </si>
  <si>
    <t>2.205 lb</t>
  </si>
  <si>
    <t>1 scf NG</t>
  </si>
  <si>
    <t>0.042 lb NG</t>
  </si>
  <si>
    <t>EPA. 2016a. Greenhouse Gas Reporting Program. Environmental Protection Agency. https://www.epa.gov/enviro/greenhouse-gas-customized-search. Accessed August 22, 2018</t>
  </si>
  <si>
    <t>DrillingInfo. 2018. DI Data &amp; Insights.</t>
  </si>
  <si>
    <t>EPA</t>
  </si>
  <si>
    <t>2016</t>
  </si>
  <si>
    <t>https://www.epa.gov/enviro/greenhouse-gas-customized-search. Accessed August 22, 2018</t>
  </si>
  <si>
    <t>August 22, 2018</t>
  </si>
  <si>
    <t>2018</t>
  </si>
  <si>
    <t>DI Desktop</t>
  </si>
  <si>
    <t>Government Database</t>
  </si>
  <si>
    <t>Commercial Database</t>
  </si>
  <si>
    <t>Abbreviations used throughout this DS: MCF (thousand cubic feet), scf (standard cubic feet), NG (natural gas)</t>
  </si>
  <si>
    <t>14 U.S. production regions</t>
  </si>
  <si>
    <t>[count] Number of reciprocating compressors.</t>
  </si>
  <si>
    <t>[kg/compressor-yr] Methane emission factor from reciprocating compressors.</t>
  </si>
  <si>
    <t>[Mcf] NG combusted by engine used to drive reciprocating compressor.</t>
  </si>
  <si>
    <t>Vent_NG</t>
  </si>
  <si>
    <t xml:space="preserve">1 gal diesel </t>
  </si>
  <si>
    <t>7.1 lb</t>
  </si>
  <si>
    <t>3.22 kg</t>
  </si>
  <si>
    <t>Reference [4]</t>
  </si>
  <si>
    <t>NG_produced</t>
  </si>
  <si>
    <t>tonnes</t>
  </si>
  <si>
    <t>2_NG_sent</t>
  </si>
  <si>
    <t>2_NG_sent_kg</t>
  </si>
  <si>
    <t>Natural gas [intermediate flow]</t>
  </si>
  <si>
    <t>[kg] Annual natural gas throughput, mass</t>
  </si>
  <si>
    <t>[Mcf] Annual natural gas throughput, volume.</t>
  </si>
  <si>
    <t>[Intermediate flow] Natural gas product input, including what ends up as marketed product and what is vented at gathering and boosting</t>
  </si>
  <si>
    <t>Gathering and boosting centrifugal compression venting</t>
  </si>
  <si>
    <t>Gathering and boosting centrifugal compression venting (not including venting from compressor driver)</t>
  </si>
  <si>
    <t>2_CENT_CH4</t>
  </si>
  <si>
    <t>2_mCH4</t>
  </si>
  <si>
    <t>Gathering and boosting centrifugal compressor venting for natural gas from gathering and boosting facilities in Appalachian - Shale</t>
  </si>
  <si>
    <t>Gathering and boosting centrifugal compressor venting for natural gas from gathering and boosting facilities in Gulf - Conventional</t>
  </si>
  <si>
    <t>Gathering and boosting centrifugal compressor venting for natural gas from gathering and boosting facilities in Gulf - Shale</t>
  </si>
  <si>
    <t>Gathering and boosting centrifugal compressor venting for natural gas from gathering and boosting facilities in Gulf - Tight</t>
  </si>
  <si>
    <t>Gathering and boosting centrifugal compressor venting for natural gas from gathering and boosting facilities in Arkla - Conventional</t>
  </si>
  <si>
    <t>Gathering and boosting centrifugal compressor venting for natural gas from gathering and boosting facilities in Arkla - Shale</t>
  </si>
  <si>
    <t>Gathering and boosting centrifugal compressor venting for natural gas from gathering and boosting facilities in Arkla - Tight</t>
  </si>
  <si>
    <t>Gathering and boosting centrifugal compressor venting for natural gas from gathering and boosting facilities in East Texas - Conventional</t>
  </si>
  <si>
    <t>Gathering and boosting centrifugal compressor venting for natural gas from gathering and boosting facilities in East Texas - Shale</t>
  </si>
  <si>
    <t>Gathering and boosting centrifugal compressor venting for natural gas from gathering and boosting facilities in East Texas - Tight</t>
  </si>
  <si>
    <t>Gathering and boosting centrifugal compressor venting for natural gas from gathering and boosting facilities in Arkoma - Conventional</t>
  </si>
  <si>
    <t>Gathering and boosting centrifugal compressor venting for natural gas from gathering and boosting facilities in Arkoma - Shale</t>
  </si>
  <si>
    <t>Gathering and boosting centrifugal compressor venting for natural gas from gathering and boosting facilities in South Oklahoma - Shale</t>
  </si>
  <si>
    <t>Gathering and boosting centrifugal compressor venting for natural gas from gathering and boosting facilities in Anadarko - Conventional</t>
  </si>
  <si>
    <t>Gathering and boosting centrifugal compressor venting for natural gas from gathering and boosting facilities in Anadarko - Shale</t>
  </si>
  <si>
    <t>Gathering and boosting centrifugal compressor venting for natural gas from gathering and boosting facilities in Anadarko - Tight</t>
  </si>
  <si>
    <t>Gathering and boosting centrifugal compressor venting for natural gas from gathering and boosting facilities in Strawn - Shale</t>
  </si>
  <si>
    <t>Gathering and boosting centrifugal compressor venting for natural gas from gathering and boosting facilities in Fort Worth - Shale</t>
  </si>
  <si>
    <t>Gathering and boosting centrifugal compressor venting for natural gas from gathering and boosting facilities in Permian - Conventional</t>
  </si>
  <si>
    <t>Gathering and boosting centrifugal compressor venting for natural gas from gathering and boosting facilities in Permian - Shale</t>
  </si>
  <si>
    <t>Gathering and boosting centrifugal compressor venting for natural gas from gathering and boosting facilities in Green River - Conventional</t>
  </si>
  <si>
    <t>Gathering and boosting centrifugal compressor venting for natural gas from gathering and boosting facilities in Green River - Tight</t>
  </si>
  <si>
    <t>Gathering and boosting centrifugal compressor venting for natural gas from gathering and boosting facilities in Uinta - Conventional</t>
  </si>
  <si>
    <t>Gathering and boosting centrifugal compressor venting for natural gas from gathering and boosting facilities in Uinta - Tight</t>
  </si>
  <si>
    <t>Gathering and boosting centrifugal compressor venting for natural gas from gathering and boosting facilities in San Juan - CBM</t>
  </si>
  <si>
    <t>Gathering and boosting centrifugal compressor venting for natural gas from gathering and boosting facilities in San Juan - Conventional</t>
  </si>
  <si>
    <t>Gathering and boosting centrifugal compressor venting for natural gas from gathering and boosting facilities in Piceance - Tight</t>
  </si>
  <si>
    <t>[dimensionless] Mass fraction of methane in natural gas.</t>
  </si>
  <si>
    <t>kg NG/kg NG</t>
  </si>
  <si>
    <t>[kg NG/kg NG] Natural gas product input plus natural gas that is vented from centrifugal compressors per reference flow of 1 kg of natural gas sent.</t>
  </si>
  <si>
    <t>[kg NG/kg NG] Natural gas vented from centrifugal compressors per reference flow of 1 kg of natural gas sent.</t>
  </si>
  <si>
    <t>This unit process is composed of this document and the file, DF_NG_GandB_Compressor_Centrif_2018.01.docx, which provides additional details regarding calculations, data quality, and references as relevant.</t>
  </si>
  <si>
    <t>[tonnes] Methane emissions  from gathering and boosting centrifugal compressors.</t>
  </si>
  <si>
    <t>This unit process provides a summary of venting from gathering and boosting centrifugal compression. Inputs include natural gas product flow, comprising the natural gas that is vented from centrifugal compressors and the natural gas compressed by centrifugal compressors. Fuel consumption and combustion exhaust emissions from compressor drivers is not accounted for in this unit process. Outputs include the reference flow (1 kg of produced natural gas) and the quantity of gas vented from the compressor; gas vented from the compressor is sent to another NETL unit process for component speciation.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</si>
</sst>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0.000"/>
    <numFmt numFmtId="166" formatCode="0.000000"/>
    <numFmt numFmtId="167" formatCode="0.0000E+00"/>
  </numFmts>
  <fonts count="34"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b/>
      <sz val="16"/>
      <color theme="0"/>
      <name val="Arial"/>
      <family val="2"/>
    </font>
    <font>
      <sz val="10"/>
      <color theme="0"/>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371">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3" fillId="0" borderId="28" xfId="0" applyFont="1" applyBorder="1" applyAlignment="1">
      <alignment horizontal="center"/>
    </xf>
    <xf numFmtId="0" fontId="3" fillId="0" borderId="16" xfId="0" applyFont="1" applyBorder="1" applyAlignment="1">
      <alignment horizontal="center"/>
    </xf>
    <xf numFmtId="0" fontId="7" fillId="0" borderId="16" xfId="2" applyFont="1" applyFill="1" applyBorder="1" applyAlignment="1">
      <alignment horizontal="center" wrapText="1"/>
    </xf>
    <xf numFmtId="164" fontId="16" fillId="0" borderId="28" xfId="0" applyNumberFormat="1" applyFont="1" applyFill="1" applyBorder="1"/>
    <xf numFmtId="0" fontId="4" fillId="0" borderId="28" xfId="2" applyFont="1" applyFill="1" applyBorder="1" applyProtection="1">
      <protection locked="0"/>
    </xf>
    <xf numFmtId="11" fontId="16" fillId="0" borderId="28" xfId="0" applyNumberFormat="1" applyFont="1" applyFill="1" applyBorder="1"/>
    <xf numFmtId="11" fontId="16" fillId="0" borderId="16" xfId="0" applyNumberFormat="1" applyFont="1" applyFill="1" applyBorder="1"/>
    <xf numFmtId="0" fontId="4" fillId="0" borderId="30" xfId="2" applyFont="1" applyFill="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6"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6"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3" xfId="2" applyFont="1" applyFill="1" applyBorder="1" applyAlignment="1">
      <alignment horizontal="center"/>
    </xf>
    <xf numFmtId="0" fontId="25" fillId="0" borderId="33" xfId="2" applyFont="1" applyBorder="1" applyAlignment="1">
      <alignment wrapText="1"/>
    </xf>
    <xf numFmtId="0" fontId="26" fillId="0" borderId="33" xfId="2" applyFont="1" applyBorder="1" applyAlignment="1">
      <alignment wrapText="1"/>
    </xf>
    <xf numFmtId="0" fontId="6" fillId="0" borderId="32"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4" fillId="0" borderId="16" xfId="2" applyFont="1" applyFill="1" applyBorder="1" applyProtection="1">
      <protection locked="0"/>
    </xf>
    <xf numFmtId="0" fontId="2" fillId="0" borderId="35" xfId="2" applyFont="1" applyFill="1" applyBorder="1" applyAlignment="1">
      <alignment horizontal="center"/>
    </xf>
    <xf numFmtId="0" fontId="3" fillId="11" borderId="1" xfId="0" applyFont="1" applyFill="1" applyBorder="1" applyAlignment="1">
      <alignment horizontal="center"/>
    </xf>
    <xf numFmtId="164" fontId="16" fillId="6" borderId="1" xfId="0" applyNumberFormat="1" applyFont="1" applyFill="1" applyBorder="1"/>
    <xf numFmtId="11" fontId="16" fillId="6" borderId="1" xfId="0" applyNumberFormat="1" applyFont="1" applyFill="1" applyBorder="1"/>
    <xf numFmtId="0" fontId="3" fillId="0" borderId="1" xfId="0" applyFont="1" applyBorder="1" applyAlignment="1">
      <alignment horizontal="center"/>
    </xf>
    <xf numFmtId="0" fontId="7" fillId="0" borderId="28" xfId="2" applyFont="1" applyFill="1" applyBorder="1" applyAlignment="1">
      <alignment horizontal="center" wrapText="1"/>
    </xf>
    <xf numFmtId="0" fontId="7" fillId="0" borderId="29" xfId="2" applyFont="1" applyFill="1" applyBorder="1" applyAlignment="1">
      <alignment horizontal="center" wrapText="1"/>
    </xf>
    <xf numFmtId="0" fontId="7" fillId="0" borderId="1" xfId="2" applyFont="1" applyFill="1" applyBorder="1" applyAlignment="1">
      <alignment horizontal="center" wrapText="1"/>
    </xf>
    <xf numFmtId="0" fontId="3" fillId="0" borderId="1" xfId="0" applyFont="1" applyFill="1" applyBorder="1" applyAlignment="1">
      <alignment horizontal="center"/>
    </xf>
    <xf numFmtId="11" fontId="16" fillId="0" borderId="16" xfId="0" applyNumberFormat="1" applyFont="1" applyBorder="1" applyProtection="1">
      <protection locked="0"/>
    </xf>
    <xf numFmtId="11" fontId="16" fillId="0" borderId="16" xfId="0" applyNumberFormat="1" applyFont="1" applyFill="1" applyBorder="1" applyProtection="1">
      <protection locked="0"/>
    </xf>
    <xf numFmtId="0" fontId="4" fillId="0" borderId="1" xfId="2" applyFont="1" applyBorder="1" applyProtection="1">
      <protection locked="0"/>
    </xf>
    <xf numFmtId="11" fontId="16" fillId="10" borderId="16" xfId="0" applyNumberFormat="1" applyFont="1" applyFill="1" applyBorder="1" applyAlignment="1" applyProtection="1">
      <alignment vertical="top"/>
      <protection hidden="1"/>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0" xfId="2" applyFont="1" applyBorder="1" applyAlignment="1" applyProtection="1">
      <protection locked="0"/>
    </xf>
    <xf numFmtId="0" fontId="4" fillId="0" borderId="0" xfId="2" applyBorder="1"/>
    <xf numFmtId="0" fontId="18" fillId="0" borderId="0" xfId="2" applyFont="1" applyFill="1" applyBorder="1" applyAlignment="1">
      <alignment horizontal="center"/>
    </xf>
    <xf numFmtId="0" fontId="0" fillId="0" borderId="0" xfId="0" applyBorder="1"/>
    <xf numFmtId="167" fontId="16" fillId="10" borderId="16" xfId="1" applyNumberFormat="1" applyFont="1" applyFill="1" applyBorder="1" applyAlignment="1" applyProtection="1">
      <alignment vertical="top"/>
      <protection hidden="1"/>
    </xf>
    <xf numFmtId="164" fontId="16" fillId="0" borderId="16" xfId="0" applyNumberFormat="1" applyFont="1" applyFill="1" applyBorder="1"/>
    <xf numFmtId="11" fontId="16" fillId="0" borderId="1" xfId="0" applyNumberFormat="1" applyFont="1" applyFill="1" applyBorder="1"/>
    <xf numFmtId="0" fontId="3" fillId="0" borderId="29" xfId="0" applyFont="1" applyBorder="1" applyAlignment="1">
      <alignment horizontal="center"/>
    </xf>
    <xf numFmtId="11" fontId="16" fillId="0" borderId="29" xfId="0" applyNumberFormat="1" applyFont="1" applyFill="1" applyBorder="1"/>
    <xf numFmtId="164" fontId="16" fillId="0" borderId="1" xfId="0" applyNumberFormat="1" applyFont="1" applyFill="1" applyBorder="1"/>
    <xf numFmtId="0" fontId="4" fillId="0" borderId="17" xfId="2" applyFont="1" applyBorder="1" applyAlignment="1" applyProtection="1">
      <protection locked="0"/>
    </xf>
    <xf numFmtId="164" fontId="16" fillId="0" borderId="29" xfId="0" applyNumberFormat="1" applyFont="1" applyFill="1" applyBorder="1"/>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4" fillId="2" borderId="0" xfId="2" applyFont="1" applyFill="1" applyBorder="1" applyAlignment="1">
      <alignment vertical="top" wrapText="1"/>
    </xf>
    <xf numFmtId="11" fontId="16" fillId="0" borderId="18" xfId="0" applyNumberFormat="1" applyFont="1" applyBorder="1" applyProtection="1">
      <protection locked="0"/>
    </xf>
    <xf numFmtId="11" fontId="16" fillId="0" borderId="16" xfId="0" quotePrefix="1" applyNumberFormat="1" applyFont="1" applyFill="1" applyBorder="1"/>
    <xf numFmtId="11" fontId="16" fillId="6" borderId="38" xfId="0" applyNumberFormat="1" applyFont="1" applyFill="1" applyBorder="1"/>
    <xf numFmtId="11" fontId="16" fillId="0" borderId="30" xfId="0" applyNumberFormat="1" applyFont="1" applyFill="1" applyBorder="1"/>
    <xf numFmtId="11" fontId="16" fillId="0" borderId="37" xfId="0" applyNumberFormat="1" applyFont="1" applyFill="1" applyBorder="1"/>
    <xf numFmtId="11" fontId="16" fillId="0" borderId="38" xfId="0" applyNumberFormat="1" applyFont="1" applyFill="1" applyBorder="1"/>
    <xf numFmtId="11" fontId="16" fillId="0" borderId="39" xfId="0" applyNumberFormat="1" applyFont="1" applyFill="1" applyBorder="1"/>
    <xf numFmtId="0" fontId="32" fillId="0" borderId="0" xfId="2" applyFont="1" applyFill="1" applyAlignment="1">
      <alignment horizontal="center"/>
    </xf>
    <xf numFmtId="0" fontId="32" fillId="0" borderId="0" xfId="2" applyFont="1" applyFill="1" applyBorder="1" applyAlignment="1">
      <alignment horizontal="center"/>
    </xf>
    <xf numFmtId="0" fontId="33" fillId="0" borderId="0" xfId="2" applyFont="1" applyBorder="1"/>
    <xf numFmtId="0" fontId="33" fillId="0" borderId="0" xfId="2" applyFont="1" applyFill="1" applyBorder="1"/>
    <xf numFmtId="0" fontId="33" fillId="0" borderId="0" xfId="2" applyFont="1" applyFill="1"/>
    <xf numFmtId="0" fontId="33" fillId="0" borderId="0" xfId="2" applyFont="1"/>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0" borderId="16" xfId="2" applyFont="1" applyBorder="1" applyAlignment="1" applyProtection="1">
      <alignment horizontal="left"/>
      <protection locked="0"/>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6" fillId="3" borderId="1" xfId="2" applyFont="1" applyFill="1" applyBorder="1" applyAlignment="1">
      <alignment horizontal="left" vertical="center"/>
    </xf>
    <xf numFmtId="0" fontId="6" fillId="3" borderId="10" xfId="2" applyFont="1" applyFill="1" applyBorder="1" applyAlignment="1">
      <alignment horizontal="left" vertical="center"/>
    </xf>
    <xf numFmtId="0" fontId="6" fillId="3" borderId="17" xfId="2" applyFont="1" applyFill="1" applyBorder="1" applyAlignment="1">
      <alignment horizontal="left" vertical="center"/>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6" fillId="3" borderId="16" xfId="2" applyFont="1" applyFill="1" applyBorder="1" applyAlignment="1">
      <alignment horizontal="center"/>
    </xf>
    <xf numFmtId="0" fontId="4" fillId="0" borderId="16" xfId="0" applyFont="1" applyBorder="1" applyAlignment="1" applyProtection="1">
      <alignment horizontal="left" vertical="top" wrapText="1"/>
      <protection locked="0"/>
    </xf>
    <xf numFmtId="0" fontId="4" fillId="0" borderId="16" xfId="2" applyBorder="1" applyAlignment="1" applyProtection="1">
      <alignment horizontal="center"/>
      <protection locked="0"/>
    </xf>
    <xf numFmtId="0" fontId="4" fillId="0" borderId="16" xfId="2" applyFont="1" applyFill="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4" fillId="0" borderId="1"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0" fillId="0" borderId="10" xfId="0" applyFont="1" applyBorder="1" applyAlignment="1">
      <alignment horizontal="left" vertical="top" wrapText="1"/>
    </xf>
    <xf numFmtId="0" fontId="3" fillId="0" borderId="26" xfId="0" applyFont="1" applyBorder="1" applyAlignment="1">
      <alignment horizontal="center"/>
    </xf>
    <xf numFmtId="0" fontId="3" fillId="0" borderId="36" xfId="0" applyFont="1" applyBorder="1" applyAlignment="1">
      <alignment horizontal="center"/>
    </xf>
    <xf numFmtId="0" fontId="3" fillId="0" borderId="27" xfId="0" applyFont="1" applyBorder="1" applyAlignment="1">
      <alignment horizontal="center"/>
    </xf>
    <xf numFmtId="0" fontId="19" fillId="0" borderId="28" xfId="0" applyFont="1" applyFill="1" applyBorder="1" applyAlignment="1">
      <alignment horizontal="center"/>
    </xf>
    <xf numFmtId="0" fontId="19" fillId="0" borderId="16" xfId="0" applyFont="1" applyFill="1" applyBorder="1" applyAlignment="1">
      <alignment horizontal="center"/>
    </xf>
    <xf numFmtId="0" fontId="19" fillId="0" borderId="29" xfId="0" applyFont="1" applyFill="1" applyBorder="1" applyAlignment="1">
      <alignment horizontal="center"/>
    </xf>
    <xf numFmtId="0" fontId="3" fillId="0" borderId="10" xfId="0" applyFont="1" applyBorder="1" applyAlignment="1">
      <alignment horizontal="center"/>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28" xfId="2" applyFont="1" applyFill="1" applyBorder="1" applyAlignment="1">
      <alignment horizontal="center"/>
    </xf>
    <xf numFmtId="0" fontId="3" fillId="0" borderId="35" xfId="0" applyFont="1" applyBorder="1" applyAlignment="1">
      <alignment horizontal="center"/>
    </xf>
    <xf numFmtId="0" fontId="6" fillId="0" borderId="17" xfId="2" applyFont="1" applyFill="1" applyBorder="1" applyAlignment="1">
      <alignment horizontal="center"/>
    </xf>
    <xf numFmtId="0" fontId="19" fillId="0" borderId="1" xfId="0" applyFont="1" applyFill="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31" xfId="2" applyFont="1" applyFill="1" applyBorder="1" applyAlignment="1">
      <alignment horizontal="center" wrapText="1"/>
    </xf>
    <xf numFmtId="0" fontId="6" fillId="10" borderId="32"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1" xfId="2" applyFont="1" applyBorder="1" applyAlignment="1">
      <alignment horizontal="center" wrapText="1"/>
    </xf>
    <xf numFmtId="0" fontId="6" fillId="0" borderId="34" xfId="2" applyFont="1" applyBorder="1" applyAlignment="1">
      <alignment horizontal="center" wrapText="1"/>
    </xf>
    <xf numFmtId="0" fontId="6" fillId="0" borderId="32"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xr:uid="{00000000-0005-0000-0000-000003000000}"/>
  </cellStyles>
  <dxfs count="8">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3</xdr:col>
          <xdr:colOff>4257675</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10</xdr:row>
      <xdr:rowOff>56030</xdr:rowOff>
    </xdr:from>
    <xdr:to>
      <xdr:col>86</xdr:col>
      <xdr:colOff>5740444</xdr:colOff>
      <xdr:row>13</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81644</xdr:colOff>
      <xdr:row>17</xdr:row>
      <xdr:rowOff>114300</xdr:rowOff>
    </xdr:from>
    <xdr:to>
      <xdr:col>4</xdr:col>
      <xdr:colOff>198591</xdr:colOff>
      <xdr:row>21</xdr:row>
      <xdr:rowOff>137887</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693965" y="3352800"/>
          <a:ext cx="1953912"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5</xdr:col>
      <xdr:colOff>309336</xdr:colOff>
      <xdr:row>17</xdr:row>
      <xdr:rowOff>100693</xdr:rowOff>
    </xdr:from>
    <xdr:to>
      <xdr:col>9</xdr:col>
      <xdr:colOff>164338</xdr:colOff>
      <xdr:row>21</xdr:row>
      <xdr:rowOff>120232</xdr:rowOff>
    </xdr:to>
    <xdr:sp macro="" textlink="">
      <xdr:nvSpPr>
        <xdr:cNvPr id="10" name="Reference Flow">
          <a:extLst>
            <a:ext uri="{FF2B5EF4-FFF2-40B4-BE49-F238E27FC236}">
              <a16:creationId xmlns:a16="http://schemas.microsoft.com/office/drawing/2014/main" id="{00000000-0008-0000-0800-00000A000000}"/>
            </a:ext>
          </a:extLst>
        </xdr:cNvPr>
        <xdr:cNvSpPr/>
      </xdr:nvSpPr>
      <xdr:spPr>
        <a:xfrm>
          <a:off x="3370943" y="3339193"/>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endParaRPr lang="en-US" sz="800" baseline="0">
            <a:solidFill>
              <a:schemeClr val="tx1"/>
            </a:solidFill>
            <a:latin typeface="Arial" pitchFamily="34" charset="0"/>
            <a:cs typeface="Arial" pitchFamily="34" charset="0"/>
          </a:endParaRPr>
        </a:p>
      </xdr:txBody>
    </xdr:sp>
    <xdr:clientData/>
  </xdr:twoCellAnchor>
  <xdr:twoCellAnchor>
    <xdr:from>
      <xdr:col>10</xdr:col>
      <xdr:colOff>563336</xdr:colOff>
      <xdr:row>8</xdr:row>
      <xdr:rowOff>8745</xdr:rowOff>
    </xdr:from>
    <xdr:to>
      <xdr:col>13</xdr:col>
      <xdr:colOff>258535</xdr:colOff>
      <xdr:row>11</xdr:row>
      <xdr:rowOff>8745</xdr:rowOff>
    </xdr:to>
    <xdr:sp macro="" textlink="">
      <xdr:nvSpPr>
        <xdr:cNvPr id="12" name="Reference Flow 1">
          <a:extLst>
            <a:ext uri="{FF2B5EF4-FFF2-40B4-BE49-F238E27FC236}">
              <a16:creationId xmlns:a16="http://schemas.microsoft.com/office/drawing/2014/main" id="{00000000-0008-0000-0800-00000C000000}"/>
            </a:ext>
          </a:extLst>
        </xdr:cNvPr>
        <xdr:cNvSpPr/>
      </xdr:nvSpPr>
      <xdr:spPr>
        <a:xfrm>
          <a:off x="6686550" y="1532745"/>
          <a:ext cx="1532164"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Vent_NG [to venting and flaring]</a:t>
          </a:r>
          <a:endParaRPr lang="en-US" sz="800" baseline="0">
            <a:solidFill>
              <a:schemeClr val="tx1"/>
            </a:solidFill>
            <a:latin typeface="Arial" pitchFamily="34" charset="0"/>
            <a:cs typeface="Arial" pitchFamily="34" charset="0"/>
          </a:endParaRPr>
        </a:p>
      </xdr:txBody>
    </xdr:sp>
    <xdr:clientData/>
  </xdr:twoCellAnchor>
  <xdr:twoCellAnchor>
    <xdr:from>
      <xdr:col>10</xdr:col>
      <xdr:colOff>192315</xdr:colOff>
      <xdr:row>8</xdr:row>
      <xdr:rowOff>175369</xdr:rowOff>
    </xdr:from>
    <xdr:to>
      <xdr:col>10</xdr:col>
      <xdr:colOff>563336</xdr:colOff>
      <xdr:row>9</xdr:row>
      <xdr:rowOff>103995</xdr:rowOff>
    </xdr:to>
    <xdr:cxnSp macro="">
      <xdr:nvCxnSpPr>
        <xdr:cNvPr id="13" name="Connector Ref 1">
          <a:extLst>
            <a:ext uri="{FF2B5EF4-FFF2-40B4-BE49-F238E27FC236}">
              <a16:creationId xmlns:a16="http://schemas.microsoft.com/office/drawing/2014/main" id="{00000000-0008-0000-0800-00000D000000}"/>
            </a:ext>
          </a:extLst>
        </xdr:cNvPr>
        <xdr:cNvCxnSpPr>
          <a:stCxn id="11" idx="3"/>
          <a:endCxn id="12" idx="1"/>
        </xdr:cNvCxnSpPr>
      </xdr:nvCxnSpPr>
      <xdr:spPr>
        <a:xfrm>
          <a:off x="6315529" y="1699369"/>
          <a:ext cx="371021" cy="119126"/>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217715</xdr:colOff>
      <xdr:row>3</xdr:row>
      <xdr:rowOff>160854</xdr:rowOff>
    </xdr:from>
    <xdr:to>
      <xdr:col>3</xdr:col>
      <xdr:colOff>576639</xdr:colOff>
      <xdr:row>7</xdr:row>
      <xdr:rowOff>95992</xdr:rowOff>
    </xdr:to>
    <xdr:sp macro="" textlink="">
      <xdr:nvSpPr>
        <xdr:cNvPr id="15" name="Upstream Emssion Data 1">
          <a:extLst>
            <a:ext uri="{FF2B5EF4-FFF2-40B4-BE49-F238E27FC236}">
              <a16:creationId xmlns:a16="http://schemas.microsoft.com/office/drawing/2014/main" id="{00000000-0008-0000-0800-00000F000000}"/>
            </a:ext>
          </a:extLst>
        </xdr:cNvPr>
        <xdr:cNvSpPr/>
      </xdr:nvSpPr>
      <xdr:spPr>
        <a:xfrm>
          <a:off x="830036" y="732354"/>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p>
      </xdr:txBody>
    </xdr:sp>
    <xdr:clientData/>
  </xdr:twoCellAnchor>
  <xdr:twoCellAnchor>
    <xdr:from>
      <xdr:col>3</xdr:col>
      <xdr:colOff>396216</xdr:colOff>
      <xdr:row>5</xdr:row>
      <xdr:rowOff>42781</xdr:rowOff>
    </xdr:from>
    <xdr:to>
      <xdr:col>4</xdr:col>
      <xdr:colOff>154214</xdr:colOff>
      <xdr:row>5</xdr:row>
      <xdr:rowOff>128423</xdr:rowOff>
    </xdr:to>
    <xdr:cxnSp macro="">
      <xdr:nvCxnSpPr>
        <xdr:cNvPr id="16" name="Straight Arrow Connector 1">
          <a:extLst>
            <a:ext uri="{FF2B5EF4-FFF2-40B4-BE49-F238E27FC236}">
              <a16:creationId xmlns:a16="http://schemas.microsoft.com/office/drawing/2014/main" id="{00000000-0008-0000-0800-000010000000}"/>
            </a:ext>
          </a:extLst>
        </xdr:cNvPr>
        <xdr:cNvCxnSpPr>
          <a:stCxn id="15" idx="2"/>
          <a:endCxn id="14" idx="1"/>
        </xdr:cNvCxnSpPr>
      </xdr:nvCxnSpPr>
      <xdr:spPr>
        <a:xfrm flipV="1">
          <a:off x="2233180" y="995281"/>
          <a:ext cx="370320" cy="85642"/>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154214</xdr:colOff>
      <xdr:row>1</xdr:row>
      <xdr:rowOff>100693</xdr:rowOff>
    </xdr:from>
    <xdr:to>
      <xdr:col>10</xdr:col>
      <xdr:colOff>192315</xdr:colOff>
      <xdr:row>16</xdr:row>
      <xdr:rowOff>183901</xdr:rowOff>
    </xdr:to>
    <xdr:grpSp>
      <xdr:nvGrpSpPr>
        <xdr:cNvPr id="20" name="Boundary Group">
          <a:extLst>
            <a:ext uri="{FF2B5EF4-FFF2-40B4-BE49-F238E27FC236}">
              <a16:creationId xmlns:a16="http://schemas.microsoft.com/office/drawing/2014/main" id="{00000000-0008-0000-0800-000014000000}"/>
            </a:ext>
          </a:extLst>
        </xdr:cNvPr>
        <xdr:cNvGrpSpPr/>
      </xdr:nvGrpSpPr>
      <xdr:grpSpPr>
        <a:xfrm>
          <a:off x="2603500" y="291193"/>
          <a:ext cx="3712029" cy="2940708"/>
          <a:chOff x="3556000" y="304800"/>
          <a:chExt cx="3695700"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Gathering and boosting reciprocating compression: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Gathering and boosting compression, including fuels used by reciprocating compressor drivers and venting from reciprocating compressors.</a:t>
            </a:r>
          </a:p>
        </xdr:txBody>
      </xdr:sp>
      <xdr:sp macro="" textlink="">
        <xdr:nvSpPr>
          <xdr:cNvPr id="11" name="LinkRef 1">
            <a:extLst>
              <a:ext uri="{FF2B5EF4-FFF2-40B4-BE49-F238E27FC236}">
                <a16:creationId xmlns:a16="http://schemas.microsoft.com/office/drawing/2014/main" id="{00000000-0008-0000-0800-00000B000000}"/>
              </a:ext>
            </a:extLst>
          </xdr:cNvPr>
          <xdr:cNvSpPr/>
        </xdr:nvSpPr>
        <xdr:spPr>
          <a:xfrm>
            <a:off x="7239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Link 1">
            <a:extLst>
              <a:ext uri="{FF2B5EF4-FFF2-40B4-BE49-F238E27FC236}">
                <a16:creationId xmlns:a16="http://schemas.microsoft.com/office/drawing/2014/main" id="{00000000-0008-0000-0800-00000E000000}"/>
              </a:ext>
            </a:extLst>
          </xdr:cNvPr>
          <xdr:cNvSpPr/>
        </xdr:nvSpPr>
        <xdr:spPr>
          <a:xfrm>
            <a:off x="3556000" y="304800"/>
            <a:ext cx="12700"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Link 2">
            <a:extLst>
              <a:ext uri="{FF2B5EF4-FFF2-40B4-BE49-F238E27FC236}">
                <a16:creationId xmlns:a16="http://schemas.microsoft.com/office/drawing/2014/main" id="{00000000-0008-0000-0800-000011000000}"/>
              </a:ext>
            </a:extLst>
          </xdr:cNvPr>
          <xdr:cNvSpPr/>
        </xdr:nvSpPr>
        <xdr:spPr>
          <a:xfrm>
            <a:off x="3556000" y="1712976"/>
            <a:ext cx="12700"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205015</xdr:colOff>
      <xdr:row>11</xdr:row>
      <xdr:rowOff>72245</xdr:rowOff>
    </xdr:from>
    <xdr:to>
      <xdr:col>3</xdr:col>
      <xdr:colOff>566660</xdr:colOff>
      <xdr:row>15</xdr:row>
      <xdr:rowOff>7383</xdr:rowOff>
    </xdr:to>
    <xdr:sp macro="" textlink="">
      <xdr:nvSpPr>
        <xdr:cNvPr id="18" name="Upstream Emssion Data 2">
          <a:extLst>
            <a:ext uri="{FF2B5EF4-FFF2-40B4-BE49-F238E27FC236}">
              <a16:creationId xmlns:a16="http://schemas.microsoft.com/office/drawing/2014/main" id="{00000000-0008-0000-0800-000012000000}"/>
            </a:ext>
          </a:extLst>
        </xdr:cNvPr>
        <xdr:cNvSpPr/>
      </xdr:nvSpPr>
      <xdr:spPr>
        <a:xfrm>
          <a:off x="817336" y="2167745"/>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combusted</a:t>
          </a:r>
        </a:p>
      </xdr:txBody>
    </xdr:sp>
    <xdr:clientData/>
  </xdr:twoCellAnchor>
  <xdr:twoCellAnchor>
    <xdr:from>
      <xdr:col>3</xdr:col>
      <xdr:colOff>386237</xdr:colOff>
      <xdr:row>12</xdr:row>
      <xdr:rowOff>117457</xdr:rowOff>
    </xdr:from>
    <xdr:to>
      <xdr:col>4</xdr:col>
      <xdr:colOff>154214</xdr:colOff>
      <xdr:row>13</xdr:row>
      <xdr:rowOff>39814</xdr:rowOff>
    </xdr:to>
    <xdr:cxnSp macro="">
      <xdr:nvCxnSpPr>
        <xdr:cNvPr id="19" name="Straight Arrow Connector 2">
          <a:extLst>
            <a:ext uri="{FF2B5EF4-FFF2-40B4-BE49-F238E27FC236}">
              <a16:creationId xmlns:a16="http://schemas.microsoft.com/office/drawing/2014/main" id="{00000000-0008-0000-0800-000013000000}"/>
            </a:ext>
          </a:extLst>
        </xdr:cNvPr>
        <xdr:cNvCxnSpPr>
          <a:stCxn id="18" idx="2"/>
          <a:endCxn id="17" idx="1"/>
        </xdr:cNvCxnSpPr>
      </xdr:nvCxnSpPr>
      <xdr:spPr>
        <a:xfrm flipV="1">
          <a:off x="2223201" y="2403457"/>
          <a:ext cx="380299" cy="112857"/>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235476</xdr:colOff>
      <xdr:row>14</xdr:row>
      <xdr:rowOff>67487</xdr:rowOff>
    </xdr:from>
    <xdr:to>
      <xdr:col>7</xdr:col>
      <xdr:colOff>254047</xdr:colOff>
      <xdr:row>17</xdr:row>
      <xdr:rowOff>100693</xdr:rowOff>
    </xdr:to>
    <xdr:cxnSp macro="">
      <xdr:nvCxnSpPr>
        <xdr:cNvPr id="21" name="Straight Arrow Connector Process">
          <a:extLst>
            <a:ext uri="{FF2B5EF4-FFF2-40B4-BE49-F238E27FC236}">
              <a16:creationId xmlns:a16="http://schemas.microsoft.com/office/drawing/2014/main" id="{00000000-0008-0000-0800-000015000000}"/>
            </a:ext>
          </a:extLst>
        </xdr:cNvPr>
        <xdr:cNvCxnSpPr>
          <a:stCxn id="9" idx="2"/>
          <a:endCxn id="10" idx="0"/>
        </xdr:cNvCxnSpPr>
      </xdr:nvCxnSpPr>
      <xdr:spPr>
        <a:xfrm flipH="1">
          <a:off x="4521726" y="2734487"/>
          <a:ext cx="1857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G%20Update\NG%20LC%20Model7%20-%20streamlin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Function Help"/>
      <sheetName val="PARAMATRIX"/>
      <sheetName val="Sheet1"/>
      <sheetName val="LC Model"/>
      <sheetName val="DONames"/>
      <sheetName val="OutputName"/>
      <sheetName val="SimResults"/>
      <sheetName val="Simulation Output"/>
      <sheetName val="Emissions"/>
      <sheetName val="Results - GHG"/>
      <sheetName val="Sheet2"/>
      <sheetName val="Results - All"/>
      <sheetName val="Results - Transpose"/>
      <sheetName val="Results - Water and Land Use"/>
      <sheetName val="Parameters"/>
      <sheetName val="UPs (Production)"/>
      <sheetName val="UPs (Gathering)"/>
      <sheetName val="UPs (Processing)"/>
      <sheetName val="UPs (Transmission)"/>
      <sheetName val="UPs (Storage)"/>
      <sheetName val="UPs (Pipeline BD)"/>
      <sheetName val="UPs (Distribution)"/>
      <sheetName val="Venting and Flaring"/>
      <sheetName val="Combustion"/>
      <sheetName val="Water and Land Use"/>
      <sheetName val="Ancillary"/>
    </sheetNames>
    <sheetDataSet>
      <sheetData sheetId="0"/>
      <sheetData sheetId="1"/>
      <sheetData sheetId="2">
        <row r="336">
          <cell r="E336" t="str">
            <v>2_NG_sent</v>
          </cell>
          <cell r="F336" t="str">
            <v>Mcf/yr</v>
          </cell>
          <cell r="G336" t="e">
            <v>#NAME?</v>
          </cell>
          <cell r="H336">
            <v>626766497.96976602</v>
          </cell>
          <cell r="I336">
            <v>913344348.79672873</v>
          </cell>
          <cell r="J336">
            <v>1230551555.778651</v>
          </cell>
          <cell r="K336" t="str">
            <v>Triangular</v>
          </cell>
          <cell r="L336">
            <v>626766497.96976602</v>
          </cell>
          <cell r="M336">
            <v>913344348.79672873</v>
          </cell>
          <cell r="N336">
            <v>1230551555.778651</v>
          </cell>
          <cell r="O336" t="str">
            <v>Triangular</v>
          </cell>
          <cell r="P336">
            <v>182891200.4538098</v>
          </cell>
          <cell r="Q336">
            <v>229528517.47494382</v>
          </cell>
          <cell r="R336">
            <v>279545996.6076687</v>
          </cell>
          <cell r="S336" t="str">
            <v>Triangular</v>
          </cell>
          <cell r="T336">
            <v>182891200.4538098</v>
          </cell>
          <cell r="U336">
            <v>229528517.47494382</v>
          </cell>
          <cell r="V336">
            <v>279545996.6076687</v>
          </cell>
          <cell r="W336" t="str">
            <v>Triangular</v>
          </cell>
          <cell r="X336">
            <v>182891200.4538098</v>
          </cell>
          <cell r="Y336">
            <v>229528517.47494382</v>
          </cell>
          <cell r="Z336">
            <v>279545996.6076687</v>
          </cell>
          <cell r="AA336" t="str">
            <v>Triangular</v>
          </cell>
          <cell r="AB336">
            <v>230034525.97402656</v>
          </cell>
          <cell r="AC336">
            <v>336669399.57260329</v>
          </cell>
          <cell r="AD336">
            <v>430074915.63389319</v>
          </cell>
          <cell r="AE336" t="str">
            <v>Triangular</v>
          </cell>
          <cell r="AF336">
            <v>230034525.97402656</v>
          </cell>
          <cell r="AG336">
            <v>336669399.57260329</v>
          </cell>
          <cell r="AH336">
            <v>430074915.63389319</v>
          </cell>
          <cell r="AI336" t="str">
            <v>Triangular</v>
          </cell>
          <cell r="AJ336">
            <v>230034525.97402656</v>
          </cell>
          <cell r="AK336">
            <v>336669399.57260329</v>
          </cell>
          <cell r="AL336">
            <v>430074915.63389319</v>
          </cell>
          <cell r="AM336" t="str">
            <v>Triangular</v>
          </cell>
          <cell r="AN336">
            <v>129248122.81903951</v>
          </cell>
          <cell r="AO336">
            <v>191981171.31677461</v>
          </cell>
          <cell r="AP336">
            <v>257872604.04481643</v>
          </cell>
          <cell r="AQ336" t="str">
            <v>Triangular</v>
          </cell>
          <cell r="AR336">
            <v>129248122.81903951</v>
          </cell>
          <cell r="AS336">
            <v>191981171.31677461</v>
          </cell>
          <cell r="AT336">
            <v>257872604.04481643</v>
          </cell>
          <cell r="AU336" t="str">
            <v>Triangular</v>
          </cell>
          <cell r="AV336">
            <v>129248122.81903951</v>
          </cell>
          <cell r="AW336">
            <v>191981171.31677461</v>
          </cell>
          <cell r="AX336">
            <v>257872604.04481643</v>
          </cell>
          <cell r="AY336" t="str">
            <v>Triangular</v>
          </cell>
          <cell r="AZ336">
            <v>173421807.22198883</v>
          </cell>
          <cell r="BA336">
            <v>277946991.79976231</v>
          </cell>
          <cell r="BB336">
            <v>386125094.89906579</v>
          </cell>
          <cell r="BC336" t="str">
            <v>Triangular</v>
          </cell>
          <cell r="BD336">
            <v>173421807.22198883</v>
          </cell>
          <cell r="BE336">
            <v>277946991.79976231</v>
          </cell>
          <cell r="BF336">
            <v>386125094.89906579</v>
          </cell>
          <cell r="BG336" t="str">
            <v>Triangular</v>
          </cell>
          <cell r="BH336">
            <v>61941819.05648715</v>
          </cell>
          <cell r="BI336">
            <v>78163482.307195455</v>
          </cell>
          <cell r="BJ336">
            <v>92029102.545735717</v>
          </cell>
          <cell r="BK336" t="str">
            <v>Triangular</v>
          </cell>
          <cell r="BL336">
            <v>163520641.08965051</v>
          </cell>
          <cell r="BM336">
            <v>205740119.12288573</v>
          </cell>
          <cell r="BN336">
            <v>247757182.92875203</v>
          </cell>
          <cell r="BO336" t="str">
            <v>Triangular</v>
          </cell>
          <cell r="BP336">
            <v>163520641.08965051</v>
          </cell>
          <cell r="BQ336">
            <v>205740119.12288573</v>
          </cell>
          <cell r="BR336">
            <v>247757182.92875203</v>
          </cell>
          <cell r="BS336" t="str">
            <v>Triangular</v>
          </cell>
          <cell r="BT336">
            <v>163520641.08965051</v>
          </cell>
          <cell r="BU336">
            <v>205740119.12288573</v>
          </cell>
          <cell r="BV336">
            <v>247757182.92875203</v>
          </cell>
          <cell r="BW336" t="str">
            <v>Triangular</v>
          </cell>
          <cell r="BX336">
            <v>150137097.77253124</v>
          </cell>
          <cell r="BY336">
            <v>219206544.35688275</v>
          </cell>
          <cell r="BZ336">
            <v>284603982.07249999</v>
          </cell>
          <cell r="CA336" t="str">
            <v>Triangular</v>
          </cell>
          <cell r="CB336">
            <v>67477735.345555559</v>
          </cell>
          <cell r="CC336">
            <v>101706694.20803335</v>
          </cell>
          <cell r="CD336">
            <v>137380884.0122222</v>
          </cell>
          <cell r="CE336" t="str">
            <v>Triangular</v>
          </cell>
          <cell r="CF336">
            <v>1685645326.7217727</v>
          </cell>
          <cell r="CG336">
            <v>2312174757.5682039</v>
          </cell>
          <cell r="CH336">
            <v>3026082902.4274931</v>
          </cell>
          <cell r="CI336" t="str">
            <v>Triangular</v>
          </cell>
          <cell r="CJ336">
            <v>1685645326.7217727</v>
          </cell>
          <cell r="CK336">
            <v>2312174757.5682039</v>
          </cell>
          <cell r="CL336">
            <v>3026082902.4274931</v>
          </cell>
          <cell r="CM336" t="str">
            <v>Triangular</v>
          </cell>
          <cell r="CN336">
            <v>166706169.71123561</v>
          </cell>
          <cell r="CO336">
            <v>219303591.58540031</v>
          </cell>
          <cell r="CP336">
            <v>258451639.75</v>
          </cell>
          <cell r="CQ336" t="str">
            <v>Triangular</v>
          </cell>
          <cell r="CR336">
            <v>166706169.71123561</v>
          </cell>
          <cell r="CS336">
            <v>219303591.58540031</v>
          </cell>
          <cell r="CT336">
            <v>258451639.75</v>
          </cell>
          <cell r="CU336" t="str">
            <v>Triangular</v>
          </cell>
          <cell r="CV336">
            <v>66494280.865234435</v>
          </cell>
          <cell r="CW336">
            <v>106309361.0402776</v>
          </cell>
          <cell r="CX336">
            <v>132620032.59475458</v>
          </cell>
          <cell r="CY336" t="str">
            <v>Triangular</v>
          </cell>
          <cell r="CZ336">
            <v>66494280.865234435</v>
          </cell>
          <cell r="DA336">
            <v>106309361.0402776</v>
          </cell>
          <cell r="DB336">
            <v>132620032.59475458</v>
          </cell>
          <cell r="DC336" t="str">
            <v>Triangular</v>
          </cell>
          <cell r="DD336">
            <v>216819573.4075</v>
          </cell>
          <cell r="DE336">
            <v>288666361.54120004</v>
          </cell>
          <cell r="DF336">
            <v>357154995.19999999</v>
          </cell>
          <cell r="DG336" t="str">
            <v>Triangular</v>
          </cell>
          <cell r="DH336">
            <v>216819573.4075</v>
          </cell>
          <cell r="DI336">
            <v>288666361.54120004</v>
          </cell>
          <cell r="DJ336">
            <v>357154995.19999999</v>
          </cell>
          <cell r="DK336" t="str">
            <v>Triangular</v>
          </cell>
          <cell r="DL336">
            <v>184799412.65565977</v>
          </cell>
          <cell r="DM336">
            <v>255518654.85408795</v>
          </cell>
          <cell r="DN336">
            <v>326698889.69849998</v>
          </cell>
          <cell r="DO336" t="str">
            <v>Triangular</v>
          </cell>
          <cell r="EB336">
            <v>867713170.41937375</v>
          </cell>
          <cell r="EC336">
            <v>1026174243.9874358</v>
          </cell>
          <cell r="ED336">
            <v>1178589846.2233264</v>
          </cell>
          <cell r="EE336" t="str">
            <v>Triangular</v>
          </cell>
        </row>
        <row r="337">
          <cell r="E337" t="str">
            <v>2_NG_facility</v>
          </cell>
          <cell r="F337" t="str">
            <v>count</v>
          </cell>
          <cell r="G337" t="e">
            <v>#NAME?</v>
          </cell>
          <cell r="H337">
            <v>1</v>
          </cell>
          <cell r="I337">
            <v>1</v>
          </cell>
          <cell r="J337">
            <v>1</v>
          </cell>
          <cell r="K337" t="str">
            <v>Uniform</v>
          </cell>
          <cell r="L337">
            <v>1</v>
          </cell>
          <cell r="M337">
            <v>1</v>
          </cell>
          <cell r="N337">
            <v>1</v>
          </cell>
          <cell r="O337" t="str">
            <v>Uniform</v>
          </cell>
          <cell r="P337">
            <v>1</v>
          </cell>
          <cell r="Q337">
            <v>1</v>
          </cell>
          <cell r="R337">
            <v>1</v>
          </cell>
          <cell r="S337" t="str">
            <v>Uniform</v>
          </cell>
          <cell r="T337">
            <v>1</v>
          </cell>
          <cell r="U337">
            <v>1</v>
          </cell>
          <cell r="V337">
            <v>1</v>
          </cell>
          <cell r="W337" t="str">
            <v>Uniform</v>
          </cell>
          <cell r="X337">
            <v>1</v>
          </cell>
          <cell r="Y337">
            <v>1</v>
          </cell>
          <cell r="Z337">
            <v>1</v>
          </cell>
          <cell r="AA337" t="str">
            <v>Uniform</v>
          </cell>
          <cell r="AB337">
            <v>1</v>
          </cell>
          <cell r="AC337">
            <v>1</v>
          </cell>
          <cell r="AD337">
            <v>1</v>
          </cell>
          <cell r="AE337" t="str">
            <v>Uniform</v>
          </cell>
          <cell r="AF337">
            <v>1</v>
          </cell>
          <cell r="AG337">
            <v>1</v>
          </cell>
          <cell r="AH337">
            <v>1</v>
          </cell>
          <cell r="AI337" t="str">
            <v>Uniform</v>
          </cell>
          <cell r="AJ337">
            <v>1</v>
          </cell>
          <cell r="AK337">
            <v>1</v>
          </cell>
          <cell r="AL337">
            <v>1</v>
          </cell>
          <cell r="AM337" t="str">
            <v>Uniform</v>
          </cell>
          <cell r="AN337">
            <v>1</v>
          </cell>
          <cell r="AO337">
            <v>1</v>
          </cell>
          <cell r="AP337">
            <v>1</v>
          </cell>
          <cell r="AQ337" t="str">
            <v>Uniform</v>
          </cell>
          <cell r="AR337">
            <v>1</v>
          </cell>
          <cell r="AS337">
            <v>1</v>
          </cell>
          <cell r="AT337">
            <v>1</v>
          </cell>
          <cell r="AU337" t="str">
            <v>Uniform</v>
          </cell>
          <cell r="AV337">
            <v>1</v>
          </cell>
          <cell r="AW337">
            <v>1</v>
          </cell>
          <cell r="AX337">
            <v>1</v>
          </cell>
          <cell r="AY337" t="str">
            <v>Uniform</v>
          </cell>
          <cell r="AZ337">
            <v>1</v>
          </cell>
          <cell r="BA337">
            <v>1</v>
          </cell>
          <cell r="BB337">
            <v>1</v>
          </cell>
          <cell r="BC337" t="str">
            <v>Uniform</v>
          </cell>
          <cell r="BD337">
            <v>1</v>
          </cell>
          <cell r="BE337">
            <v>1</v>
          </cell>
          <cell r="BF337">
            <v>1</v>
          </cell>
          <cell r="BG337" t="str">
            <v>Uniform</v>
          </cell>
          <cell r="BH337">
            <v>1</v>
          </cell>
          <cell r="BI337">
            <v>1</v>
          </cell>
          <cell r="BJ337">
            <v>1</v>
          </cell>
          <cell r="BK337" t="str">
            <v>Uniform</v>
          </cell>
          <cell r="BL337">
            <v>1</v>
          </cell>
          <cell r="BM337">
            <v>1</v>
          </cell>
          <cell r="BN337">
            <v>1</v>
          </cell>
          <cell r="BO337" t="str">
            <v>Uniform</v>
          </cell>
          <cell r="BP337">
            <v>1</v>
          </cell>
          <cell r="BQ337">
            <v>1</v>
          </cell>
          <cell r="BR337">
            <v>1</v>
          </cell>
          <cell r="BS337" t="str">
            <v>Uniform</v>
          </cell>
          <cell r="BT337">
            <v>1</v>
          </cell>
          <cell r="BU337">
            <v>1</v>
          </cell>
          <cell r="BV337">
            <v>1</v>
          </cell>
          <cell r="BW337" t="str">
            <v>Uniform</v>
          </cell>
          <cell r="BX337">
            <v>1</v>
          </cell>
          <cell r="BY337">
            <v>1</v>
          </cell>
          <cell r="BZ337">
            <v>1</v>
          </cell>
          <cell r="CA337" t="str">
            <v>Uniform</v>
          </cell>
          <cell r="CB337">
            <v>1</v>
          </cell>
          <cell r="CC337">
            <v>1</v>
          </cell>
          <cell r="CD337">
            <v>1</v>
          </cell>
          <cell r="CE337" t="str">
            <v>Uniform</v>
          </cell>
          <cell r="CF337">
            <v>1</v>
          </cell>
          <cell r="CG337">
            <v>1</v>
          </cell>
          <cell r="CH337">
            <v>1</v>
          </cell>
          <cell r="CI337" t="str">
            <v>Uniform</v>
          </cell>
          <cell r="CJ337">
            <v>1</v>
          </cell>
          <cell r="CK337">
            <v>1</v>
          </cell>
          <cell r="CL337">
            <v>1</v>
          </cell>
          <cell r="CM337" t="str">
            <v>Uniform</v>
          </cell>
          <cell r="CN337">
            <v>1</v>
          </cell>
          <cell r="CO337">
            <v>1</v>
          </cell>
          <cell r="CP337">
            <v>1</v>
          </cell>
          <cell r="CQ337" t="str">
            <v>Uniform</v>
          </cell>
          <cell r="CR337">
            <v>1</v>
          </cell>
          <cell r="CS337">
            <v>1</v>
          </cell>
          <cell r="CT337">
            <v>1</v>
          </cell>
          <cell r="CU337" t="str">
            <v>Uniform</v>
          </cell>
          <cell r="CV337">
            <v>1</v>
          </cell>
          <cell r="CW337">
            <v>1</v>
          </cell>
          <cell r="CX337">
            <v>1</v>
          </cell>
          <cell r="CY337" t="str">
            <v>Uniform</v>
          </cell>
          <cell r="CZ337">
            <v>1</v>
          </cell>
          <cell r="DA337">
            <v>1</v>
          </cell>
          <cell r="DB337">
            <v>1</v>
          </cell>
          <cell r="DC337" t="str">
            <v>Uniform</v>
          </cell>
          <cell r="DD337">
            <v>1</v>
          </cell>
          <cell r="DE337">
            <v>1</v>
          </cell>
          <cell r="DF337">
            <v>1</v>
          </cell>
          <cell r="DG337" t="str">
            <v>Uniform</v>
          </cell>
          <cell r="DH337">
            <v>1</v>
          </cell>
          <cell r="DI337">
            <v>1</v>
          </cell>
          <cell r="DJ337">
            <v>1</v>
          </cell>
          <cell r="DK337" t="str">
            <v>Uniform</v>
          </cell>
          <cell r="DL337">
            <v>1</v>
          </cell>
          <cell r="DM337">
            <v>1</v>
          </cell>
          <cell r="DN337">
            <v>1</v>
          </cell>
          <cell r="DO337" t="str">
            <v>Uniform</v>
          </cell>
          <cell r="EB337">
            <v>1</v>
          </cell>
          <cell r="EC337">
            <v>1</v>
          </cell>
          <cell r="ED337">
            <v>1</v>
          </cell>
          <cell r="EE337" t="str">
            <v>Uniform</v>
          </cell>
        </row>
        <row r="338">
          <cell r="E338" t="str">
            <v>2_mCO2</v>
          </cell>
          <cell r="F338" t="str">
            <v>mass fraction</v>
          </cell>
          <cell r="G338" t="e">
            <v>#NAME?</v>
          </cell>
          <cell r="H338">
            <v>4.2294032628825641E-4</v>
          </cell>
          <cell r="I338">
            <v>9.2241100662194707E-4</v>
          </cell>
          <cell r="J338">
            <v>1.4218816869556376E-3</v>
          </cell>
          <cell r="K338" t="str">
            <v>Triangular</v>
          </cell>
          <cell r="L338">
            <v>4.2294032628825641E-4</v>
          </cell>
          <cell r="M338">
            <v>9.2241100662194707E-4</v>
          </cell>
          <cell r="N338">
            <v>1.4218816869556376E-3</v>
          </cell>
          <cell r="O338" t="str">
            <v>Triangular</v>
          </cell>
          <cell r="P338">
            <v>4.0215364586119419E-3</v>
          </cell>
          <cell r="Q338">
            <v>5.6771583742149479E-3</v>
          </cell>
          <cell r="R338">
            <v>7.332780289817954E-3</v>
          </cell>
          <cell r="S338" t="str">
            <v>Triangular</v>
          </cell>
          <cell r="T338">
            <v>4.0215364586119419E-3</v>
          </cell>
          <cell r="U338">
            <v>5.6771583742149479E-3</v>
          </cell>
          <cell r="V338">
            <v>7.332780289817954E-3</v>
          </cell>
          <cell r="W338" t="str">
            <v>Triangular</v>
          </cell>
          <cell r="X338">
            <v>4.0215364586119419E-3</v>
          </cell>
          <cell r="Y338">
            <v>5.6771583742149479E-3</v>
          </cell>
          <cell r="Z338">
            <v>7.332780289817954E-3</v>
          </cell>
          <cell r="AA338" t="str">
            <v>Triangular</v>
          </cell>
          <cell r="AB338">
            <v>3.1479200629412375E-3</v>
          </cell>
          <cell r="AC338">
            <v>7.4112127469404283E-3</v>
          </cell>
          <cell r="AD338">
            <v>1.1712363390490324E-2</v>
          </cell>
          <cell r="AE338" t="str">
            <v>Triangular</v>
          </cell>
          <cell r="AF338">
            <v>3.1479200629412375E-3</v>
          </cell>
          <cell r="AG338">
            <v>7.4112127469404283E-3</v>
          </cell>
          <cell r="AH338">
            <v>1.1712363390490324E-2</v>
          </cell>
          <cell r="AI338" t="str">
            <v>Triangular</v>
          </cell>
          <cell r="AJ338">
            <v>3.1479200629412375E-3</v>
          </cell>
          <cell r="AK338">
            <v>7.4112127469404283E-3</v>
          </cell>
          <cell r="AL338">
            <v>1.1712363390490324E-2</v>
          </cell>
          <cell r="AM338" t="str">
            <v>Triangular</v>
          </cell>
          <cell r="AN338">
            <v>5.6087215236735937E-3</v>
          </cell>
          <cell r="AO338">
            <v>1.0396188975703539E-2</v>
          </cell>
          <cell r="AP338">
            <v>1.5183656427733484E-2</v>
          </cell>
          <cell r="AQ338" t="str">
            <v>Triangular</v>
          </cell>
          <cell r="AR338">
            <v>5.6087215236735937E-3</v>
          </cell>
          <cell r="AS338">
            <v>1.0396188975703539E-2</v>
          </cell>
          <cell r="AT338">
            <v>1.5183656427733484E-2</v>
          </cell>
          <cell r="AU338" t="str">
            <v>Triangular</v>
          </cell>
          <cell r="AV338">
            <v>5.6087215236735937E-3</v>
          </cell>
          <cell r="AW338">
            <v>1.0396188975703539E-2</v>
          </cell>
          <cell r="AX338">
            <v>1.5183656427733484E-2</v>
          </cell>
          <cell r="AY338" t="str">
            <v>Triangular</v>
          </cell>
          <cell r="AZ338">
            <v>1.1995270373922856E-4</v>
          </cell>
          <cell r="BA338">
            <v>6.3660797891053539E-4</v>
          </cell>
          <cell r="BB338">
            <v>1.1532632540818422E-3</v>
          </cell>
          <cell r="BC338" t="str">
            <v>Triangular</v>
          </cell>
          <cell r="BD338">
            <v>1.1995270373922856E-4</v>
          </cell>
          <cell r="BE338">
            <v>6.3660797891053539E-4</v>
          </cell>
          <cell r="BF338">
            <v>1.1532632540818422E-3</v>
          </cell>
          <cell r="BG338" t="str">
            <v>Triangular</v>
          </cell>
          <cell r="BH338">
            <v>0</v>
          </cell>
          <cell r="BI338">
            <v>0</v>
          </cell>
          <cell r="BJ338">
            <v>0</v>
          </cell>
          <cell r="BK338" t="str">
            <v>Triangular</v>
          </cell>
          <cell r="BL338">
            <v>0</v>
          </cell>
          <cell r="BM338">
            <v>0</v>
          </cell>
          <cell r="BN338">
            <v>0</v>
          </cell>
          <cell r="BO338" t="str">
            <v>Triangular</v>
          </cell>
          <cell r="BP338">
            <v>0</v>
          </cell>
          <cell r="BQ338">
            <v>0</v>
          </cell>
          <cell r="BR338">
            <v>0</v>
          </cell>
          <cell r="BS338" t="str">
            <v>Triangular</v>
          </cell>
          <cell r="BT338">
            <v>0</v>
          </cell>
          <cell r="BU338">
            <v>0</v>
          </cell>
          <cell r="BV338">
            <v>0</v>
          </cell>
          <cell r="BW338" t="str">
            <v>Triangular</v>
          </cell>
          <cell r="BX338">
            <v>0</v>
          </cell>
          <cell r="BY338">
            <v>0</v>
          </cell>
          <cell r="BZ338">
            <v>0</v>
          </cell>
          <cell r="CA338" t="str">
            <v>Triangular</v>
          </cell>
          <cell r="CB338">
            <v>0</v>
          </cell>
          <cell r="CC338">
            <v>0</v>
          </cell>
          <cell r="CD338">
            <v>0</v>
          </cell>
          <cell r="CE338" t="str">
            <v>Triangular</v>
          </cell>
          <cell r="CF338">
            <v>0</v>
          </cell>
          <cell r="CG338">
            <v>2.2380407054788332E-2</v>
          </cell>
          <cell r="CH338">
            <v>0</v>
          </cell>
          <cell r="CI338" t="str">
            <v>Triangular</v>
          </cell>
          <cell r="CJ338">
            <v>0</v>
          </cell>
          <cell r="CK338">
            <v>2.2380407054788332E-2</v>
          </cell>
          <cell r="CL338">
            <v>0</v>
          </cell>
          <cell r="CM338" t="str">
            <v>Triangular</v>
          </cell>
          <cell r="CN338">
            <v>4.0126152923594489E-3</v>
          </cell>
          <cell r="CO338">
            <v>5.5102538264049901E-3</v>
          </cell>
          <cell r="CP338">
            <v>7.0078923604505313E-3</v>
          </cell>
          <cell r="CQ338" t="str">
            <v>Triangular</v>
          </cell>
          <cell r="CR338">
            <v>4.0126152923594489E-3</v>
          </cell>
          <cell r="CS338">
            <v>5.5102538264049901E-3</v>
          </cell>
          <cell r="CT338">
            <v>7.0078923604505313E-3</v>
          </cell>
          <cell r="CU338" t="str">
            <v>Triangular</v>
          </cell>
          <cell r="CV338">
            <v>1.0898166674183651E-2</v>
          </cell>
          <cell r="CW338">
            <v>1.6879798225631518E-2</v>
          </cell>
          <cell r="CX338">
            <v>2.2861429777079386E-2</v>
          </cell>
          <cell r="CY338" t="str">
            <v>Triangular</v>
          </cell>
          <cell r="CZ338">
            <v>1.0898166674183651E-2</v>
          </cell>
          <cell r="DA338">
            <v>1.6879798225631518E-2</v>
          </cell>
          <cell r="DB338">
            <v>2.2861429777079386E-2</v>
          </cell>
          <cell r="DC338" t="str">
            <v>Triangular</v>
          </cell>
          <cell r="DD338">
            <v>2.5955483220521384E-2</v>
          </cell>
          <cell r="DE338">
            <v>3.1079197147852268E-2</v>
          </cell>
          <cell r="DF338">
            <v>3.6202911075183149E-2</v>
          </cell>
          <cell r="DG338" t="str">
            <v>Triangular</v>
          </cell>
          <cell r="DH338">
            <v>2.5955483220521384E-2</v>
          </cell>
          <cell r="DI338">
            <v>3.1079197147852268E-2</v>
          </cell>
          <cell r="DJ338">
            <v>3.6202911075183149E-2</v>
          </cell>
          <cell r="DK338" t="str">
            <v>Triangular</v>
          </cell>
          <cell r="DL338">
            <v>2.7064444680276648E-2</v>
          </cell>
          <cell r="DM338">
            <v>3.8186957464013432E-2</v>
          </cell>
          <cell r="DN338">
            <v>4.9309470247750217E-2</v>
          </cell>
          <cell r="DO338" t="str">
            <v>Triangular</v>
          </cell>
          <cell r="DP338">
            <v>3.27E-2</v>
          </cell>
          <cell r="DQ338">
            <v>3.27E-2</v>
          </cell>
          <cell r="DR338">
            <v>3.27E-2</v>
          </cell>
          <cell r="DS338" t="str">
            <v>Uniform</v>
          </cell>
          <cell r="DT338">
            <v>2.53E-2</v>
          </cell>
          <cell r="DU338">
            <v>2.53E-2</v>
          </cell>
          <cell r="DV338">
            <v>2.53E-2</v>
          </cell>
          <cell r="DW338" t="str">
            <v>Uniform</v>
          </cell>
          <cell r="DX338">
            <v>3.27E-2</v>
          </cell>
          <cell r="DY338">
            <v>3.27E-2</v>
          </cell>
          <cell r="DZ338">
            <v>3.27E-2</v>
          </cell>
          <cell r="EA338" t="str">
            <v>Uniform</v>
          </cell>
          <cell r="EB338">
            <v>6.8894463720501498E-3</v>
          </cell>
          <cell r="EC338">
            <v>7.6675763297352076E-3</v>
          </cell>
          <cell r="ED338">
            <v>8.4457062874202654E-3</v>
          </cell>
          <cell r="EE338" t="str">
            <v>Triangular</v>
          </cell>
        </row>
        <row r="339">
          <cell r="E339" t="str">
            <v>2_mCH4</v>
          </cell>
          <cell r="F339" t="str">
            <v>mass fraction</v>
          </cell>
          <cell r="G339" t="e">
            <v>#NAME?</v>
          </cell>
          <cell r="H339">
            <v>0.8226482943855058</v>
          </cell>
          <cell r="I339">
            <v>0.83601141959832537</v>
          </cell>
          <cell r="J339">
            <v>0.84937454481114494</v>
          </cell>
          <cell r="K339" t="str">
            <v>Triangular</v>
          </cell>
          <cell r="L339">
            <v>0.8226482943855058</v>
          </cell>
          <cell r="M339">
            <v>0.83601141959832537</v>
          </cell>
          <cell r="N339">
            <v>0.84937454481114494</v>
          </cell>
          <cell r="O339" t="str">
            <v>Triangular</v>
          </cell>
          <cell r="P339">
            <v>0.82768479651401572</v>
          </cell>
          <cell r="Q339">
            <v>0.83541044556386024</v>
          </cell>
          <cell r="R339">
            <v>0.84313609461370476</v>
          </cell>
          <cell r="S339" t="str">
            <v>Triangular</v>
          </cell>
          <cell r="T339">
            <v>0.82768479651401572</v>
          </cell>
          <cell r="U339">
            <v>0.83541044556386024</v>
          </cell>
          <cell r="V339">
            <v>0.84313609461370476</v>
          </cell>
          <cell r="W339" t="str">
            <v>Triangular</v>
          </cell>
          <cell r="X339">
            <v>0.82768479651401572</v>
          </cell>
          <cell r="Y339">
            <v>0.83541044556386024</v>
          </cell>
          <cell r="Z339">
            <v>0.84313609461370476</v>
          </cell>
          <cell r="AA339" t="str">
            <v>Triangular</v>
          </cell>
          <cell r="AB339">
            <v>0.81403221260209002</v>
          </cell>
          <cell r="AC339">
            <v>0.84872900969359011</v>
          </cell>
          <cell r="AD339">
            <v>0.88373391369638887</v>
          </cell>
          <cell r="AE339" t="str">
            <v>Triangular</v>
          </cell>
          <cell r="AF339">
            <v>0.81403221260209002</v>
          </cell>
          <cell r="AG339">
            <v>0.84872900969359011</v>
          </cell>
          <cell r="AH339">
            <v>0.88373391369638887</v>
          </cell>
          <cell r="AI339" t="str">
            <v>Triangular</v>
          </cell>
          <cell r="AJ339">
            <v>0.81403221260209002</v>
          </cell>
          <cell r="AK339">
            <v>0.84872900969359011</v>
          </cell>
          <cell r="AL339">
            <v>0.88373391369638887</v>
          </cell>
          <cell r="AM339" t="str">
            <v>Triangular</v>
          </cell>
          <cell r="AN339">
            <v>0.73638817152421032</v>
          </cell>
          <cell r="AO339">
            <v>0.78148794877342442</v>
          </cell>
          <cell r="AP339">
            <v>0.82658772602263852</v>
          </cell>
          <cell r="AQ339" t="str">
            <v>Triangular</v>
          </cell>
          <cell r="AR339">
            <v>0.73638817152421032</v>
          </cell>
          <cell r="AS339">
            <v>0.78148794877342442</v>
          </cell>
          <cell r="AT339">
            <v>0.82658772602263852</v>
          </cell>
          <cell r="AU339" t="str">
            <v>Triangular</v>
          </cell>
          <cell r="AV339">
            <v>0.73638817152421032</v>
          </cell>
          <cell r="AW339">
            <v>0.78148794877342442</v>
          </cell>
          <cell r="AX339">
            <v>0.82658772602263852</v>
          </cell>
          <cell r="AY339" t="str">
            <v>Triangular</v>
          </cell>
          <cell r="AZ339">
            <v>0.91208475866117289</v>
          </cell>
          <cell r="BA339">
            <v>0.92039635952959942</v>
          </cell>
          <cell r="BB339">
            <v>0.92870796039802594</v>
          </cell>
          <cell r="BC339" t="str">
            <v>Triangular</v>
          </cell>
          <cell r="BD339">
            <v>0.91208475866117289</v>
          </cell>
          <cell r="BE339">
            <v>0.92039635952959942</v>
          </cell>
          <cell r="BF339">
            <v>0.92870796039802594</v>
          </cell>
          <cell r="BG339" t="str">
            <v>Triangular</v>
          </cell>
          <cell r="BH339">
            <v>0.68658326774853029</v>
          </cell>
          <cell r="BI339">
            <v>0.71005104643666217</v>
          </cell>
          <cell r="BJ339">
            <v>0.73351882512479405</v>
          </cell>
          <cell r="BK339" t="str">
            <v>Triangular</v>
          </cell>
          <cell r="BL339">
            <v>0.66346009926072425</v>
          </cell>
          <cell r="BM339">
            <v>0.6691495887139155</v>
          </cell>
          <cell r="BN339">
            <v>0.67483907816710675</v>
          </cell>
          <cell r="BO339" t="str">
            <v>Triangular</v>
          </cell>
          <cell r="BP339">
            <v>0.66346009926072425</v>
          </cell>
          <cell r="BQ339">
            <v>0.6691495887139155</v>
          </cell>
          <cell r="BR339">
            <v>0.67483907816710675</v>
          </cell>
          <cell r="BS339" t="str">
            <v>Triangular</v>
          </cell>
          <cell r="BT339">
            <v>0.66346009926072425</v>
          </cell>
          <cell r="BU339">
            <v>0.6691495887139155</v>
          </cell>
          <cell r="BV339">
            <v>0.67483907816710675</v>
          </cell>
          <cell r="BW339" t="str">
            <v>Triangular</v>
          </cell>
          <cell r="BX339">
            <v>0.65648376269685671</v>
          </cell>
          <cell r="BY339">
            <v>0.70753797765430038</v>
          </cell>
          <cell r="BZ339">
            <v>0.75859219261174404</v>
          </cell>
          <cell r="CA339" t="str">
            <v>Triangular</v>
          </cell>
          <cell r="CB339">
            <v>0.58552978920213727</v>
          </cell>
          <cell r="CC339">
            <v>0.61453247661818067</v>
          </cell>
          <cell r="CD339">
            <v>0.64353516403422406</v>
          </cell>
          <cell r="CE339" t="str">
            <v>Triangular</v>
          </cell>
          <cell r="CF339">
            <v>0.67099631080850675</v>
          </cell>
          <cell r="CG339">
            <v>0.68811668046422658</v>
          </cell>
          <cell r="CH339">
            <v>0.70523705011994642</v>
          </cell>
          <cell r="CI339" t="str">
            <v>Triangular</v>
          </cell>
          <cell r="CJ339">
            <v>0.67099631080850675</v>
          </cell>
          <cell r="CK339">
            <v>0.68811668046422658</v>
          </cell>
          <cell r="CL339">
            <v>0.70523705011994642</v>
          </cell>
          <cell r="CM339" t="str">
            <v>Triangular</v>
          </cell>
          <cell r="CN339">
            <v>0.7464306563796097</v>
          </cell>
          <cell r="CO339">
            <v>0.76563412659363839</v>
          </cell>
          <cell r="CP339">
            <v>0.78483759680766707</v>
          </cell>
          <cell r="CQ339" t="str">
            <v>Triangular</v>
          </cell>
          <cell r="CR339">
            <v>0.7464306563796097</v>
          </cell>
          <cell r="CS339">
            <v>0.76563412659363839</v>
          </cell>
          <cell r="CT339">
            <v>0.78483759680766707</v>
          </cell>
          <cell r="CU339" t="str">
            <v>Triangular</v>
          </cell>
          <cell r="CV339">
            <v>0.78555376126446008</v>
          </cell>
          <cell r="CW339">
            <v>0.80765738402187037</v>
          </cell>
          <cell r="CX339">
            <v>0.82976100677928066</v>
          </cell>
          <cell r="CY339" t="str">
            <v>Triangular</v>
          </cell>
          <cell r="CZ339">
            <v>0.78555376126446008</v>
          </cell>
          <cell r="DA339">
            <v>0.80765738402187037</v>
          </cell>
          <cell r="DB339">
            <v>0.82976100677928066</v>
          </cell>
          <cell r="DC339" t="str">
            <v>Triangular</v>
          </cell>
          <cell r="DD339">
            <v>0.70693400964353315</v>
          </cell>
          <cell r="DE339">
            <v>0.71865970693035752</v>
          </cell>
          <cell r="DF339">
            <v>0.7303854042171819</v>
          </cell>
          <cell r="DG339" t="str">
            <v>Triangular</v>
          </cell>
          <cell r="DH339">
            <v>0.70693400964353315</v>
          </cell>
          <cell r="DI339">
            <v>0.71865970693035752</v>
          </cell>
          <cell r="DJ339">
            <v>0.7303854042171819</v>
          </cell>
          <cell r="DK339" t="str">
            <v>Triangular</v>
          </cell>
          <cell r="DL339">
            <v>0.62941955387624671</v>
          </cell>
          <cell r="DM339">
            <v>0.66116268224404862</v>
          </cell>
          <cell r="DN339">
            <v>0.69290581061185053</v>
          </cell>
          <cell r="DO339" t="str">
            <v>Triangular</v>
          </cell>
          <cell r="DP339">
            <v>0.67200000000000004</v>
          </cell>
          <cell r="DQ339">
            <v>0.67200000000000004</v>
          </cell>
          <cell r="DR339">
            <v>0.67200000000000004</v>
          </cell>
          <cell r="DS339" t="str">
            <v>Uniform</v>
          </cell>
          <cell r="DT339">
            <v>0.73099999999999998</v>
          </cell>
          <cell r="DU339">
            <v>0.73099999999999998</v>
          </cell>
          <cell r="DV339">
            <v>0.73099999999999998</v>
          </cell>
          <cell r="DW339" t="str">
            <v>Uniform</v>
          </cell>
          <cell r="DX339">
            <v>0.67200000000000004</v>
          </cell>
          <cell r="DY339">
            <v>0.67200000000000004</v>
          </cell>
          <cell r="DZ339">
            <v>0.67200000000000004</v>
          </cell>
          <cell r="EA339" t="str">
            <v>Uniform</v>
          </cell>
          <cell r="EB339">
            <v>0.73076369026073684</v>
          </cell>
          <cell r="EC339">
            <v>0.73415595693918156</v>
          </cell>
          <cell r="ED339">
            <v>0.73754822361762629</v>
          </cell>
          <cell r="EE339" t="str">
            <v>Triangular</v>
          </cell>
        </row>
        <row r="340">
          <cell r="E340" t="str">
            <v>2_PDhb_cnt</v>
          </cell>
          <cell r="F340" t="str">
            <v>count</v>
          </cell>
          <cell r="G340" t="e">
            <v>#NAME?</v>
          </cell>
          <cell r="H340">
            <v>16.799285714285716</v>
          </cell>
          <cell r="I340">
            <v>29.832399999999989</v>
          </cell>
          <cell r="J340">
            <v>45.402142857142856</v>
          </cell>
          <cell r="K340" t="str">
            <v>Triangular</v>
          </cell>
          <cell r="L340">
            <v>16.799285714285716</v>
          </cell>
          <cell r="M340">
            <v>29.832399999999989</v>
          </cell>
          <cell r="N340">
            <v>45.402142857142856</v>
          </cell>
          <cell r="O340" t="str">
            <v>Triangular</v>
          </cell>
          <cell r="P340">
            <v>84.427027027027023</v>
          </cell>
          <cell r="Q340">
            <v>189.98813513513551</v>
          </cell>
          <cell r="R340">
            <v>313.08175675675676</v>
          </cell>
          <cell r="S340" t="str">
            <v>Triangular</v>
          </cell>
          <cell r="T340">
            <v>84.427027027027023</v>
          </cell>
          <cell r="U340">
            <v>189.98813513513551</v>
          </cell>
          <cell r="V340">
            <v>313.08175675675676</v>
          </cell>
          <cell r="W340" t="str">
            <v>Triangular</v>
          </cell>
          <cell r="X340">
            <v>84.427027027027023</v>
          </cell>
          <cell r="Y340">
            <v>189.98813513513551</v>
          </cell>
          <cell r="Z340">
            <v>313.08175675675676</v>
          </cell>
          <cell r="AA340" t="str">
            <v>Triangular</v>
          </cell>
          <cell r="AB340">
            <v>44</v>
          </cell>
          <cell r="AC340">
            <v>140.28919999999982</v>
          </cell>
          <cell r="AD340">
            <v>247.7</v>
          </cell>
          <cell r="AE340" t="str">
            <v>Triangular</v>
          </cell>
          <cell r="AF340">
            <v>44</v>
          </cell>
          <cell r="AG340">
            <v>140.28919999999982</v>
          </cell>
          <cell r="AH340">
            <v>247.7</v>
          </cell>
          <cell r="AI340" t="str">
            <v>Triangular</v>
          </cell>
          <cell r="AJ340">
            <v>44</v>
          </cell>
          <cell r="AK340">
            <v>140.28919999999982</v>
          </cell>
          <cell r="AL340">
            <v>247.7</v>
          </cell>
          <cell r="AM340" t="str">
            <v>Triangular</v>
          </cell>
          <cell r="AN340">
            <v>19.084090909090907</v>
          </cell>
          <cell r="AO340">
            <v>35.072000000000003</v>
          </cell>
          <cell r="AP340">
            <v>50.915909090909082</v>
          </cell>
          <cell r="AQ340" t="str">
            <v>Triangular</v>
          </cell>
          <cell r="AR340">
            <v>19.084090909090907</v>
          </cell>
          <cell r="AS340">
            <v>35.072000000000003</v>
          </cell>
          <cell r="AT340">
            <v>50.915909090909082</v>
          </cell>
          <cell r="AU340" t="str">
            <v>Triangular</v>
          </cell>
          <cell r="AV340">
            <v>19.084090909090907</v>
          </cell>
          <cell r="AW340">
            <v>35.072000000000003</v>
          </cell>
          <cell r="AX340">
            <v>50.915909090909082</v>
          </cell>
          <cell r="AY340" t="str">
            <v>Triangular</v>
          </cell>
          <cell r="AZ340">
            <v>0</v>
          </cell>
          <cell r="BA340">
            <v>3.760923076923079</v>
          </cell>
          <cell r="BB340">
            <v>8</v>
          </cell>
          <cell r="BC340" t="str">
            <v>Triangular</v>
          </cell>
          <cell r="BD340">
            <v>0</v>
          </cell>
          <cell r="BE340">
            <v>3.760923076923079</v>
          </cell>
          <cell r="BF340">
            <v>8</v>
          </cell>
          <cell r="BG340" t="str">
            <v>Triangular</v>
          </cell>
          <cell r="BH340">
            <v>0.8571428571428571</v>
          </cell>
          <cell r="BI340">
            <v>3.9857142857142875</v>
          </cell>
          <cell r="BJ340">
            <v>7.4285714285714288</v>
          </cell>
          <cell r="BK340" t="str">
            <v>Triangular</v>
          </cell>
          <cell r="BL340">
            <v>18.487500000000001</v>
          </cell>
          <cell r="BM340">
            <v>136.22314999999995</v>
          </cell>
          <cell r="BN340">
            <v>296.00374999999997</v>
          </cell>
          <cell r="BO340" t="str">
            <v>Triangular</v>
          </cell>
          <cell r="BP340">
            <v>18.487500000000001</v>
          </cell>
          <cell r="BQ340">
            <v>136.22314999999995</v>
          </cell>
          <cell r="BR340">
            <v>296.00374999999997</v>
          </cell>
          <cell r="BS340" t="str">
            <v>Triangular</v>
          </cell>
          <cell r="BT340">
            <v>18.487500000000001</v>
          </cell>
          <cell r="BU340">
            <v>136.22314999999995</v>
          </cell>
          <cell r="BV340">
            <v>296.00374999999997</v>
          </cell>
          <cell r="BW340" t="str">
            <v>Triangular</v>
          </cell>
          <cell r="BX340">
            <v>9.3656250000000014</v>
          </cell>
          <cell r="BY340">
            <v>24.13025</v>
          </cell>
          <cell r="BZ340">
            <v>39</v>
          </cell>
          <cell r="CA340" t="str">
            <v>Triangular</v>
          </cell>
          <cell r="CB340">
            <v>0</v>
          </cell>
          <cell r="CC340">
            <v>2.640666666666692</v>
          </cell>
          <cell r="CD340">
            <v>6.666666666666667</v>
          </cell>
          <cell r="CE340" t="str">
            <v>Triangular</v>
          </cell>
          <cell r="CF340">
            <v>9.2486111111111118</v>
          </cell>
          <cell r="CG340">
            <v>43.306083333333369</v>
          </cell>
          <cell r="CH340">
            <v>89.893749999999997</v>
          </cell>
          <cell r="CI340" t="str">
            <v>Triangular</v>
          </cell>
          <cell r="CJ340">
            <v>9.2486111111111118</v>
          </cell>
          <cell r="CK340">
            <v>43.306083333333369</v>
          </cell>
          <cell r="CL340">
            <v>89.893749999999997</v>
          </cell>
          <cell r="CM340" t="str">
            <v>Triangular</v>
          </cell>
          <cell r="CN340">
            <v>0</v>
          </cell>
          <cell r="CO340">
            <v>2.4514999999999998</v>
          </cell>
          <cell r="CP340">
            <v>6</v>
          </cell>
          <cell r="CQ340" t="str">
            <v>Triangular</v>
          </cell>
          <cell r="CR340">
            <v>0</v>
          </cell>
          <cell r="CS340">
            <v>2.4514999999999998</v>
          </cell>
          <cell r="CT340">
            <v>6</v>
          </cell>
          <cell r="CU340" t="str">
            <v>Triangular</v>
          </cell>
          <cell r="CV340">
            <v>0</v>
          </cell>
          <cell r="CW340">
            <v>1.0915714285714349</v>
          </cell>
          <cell r="CX340">
            <v>2.1428571428571428</v>
          </cell>
          <cell r="CY340" t="str">
            <v>Triangular</v>
          </cell>
          <cell r="CZ340">
            <v>0</v>
          </cell>
          <cell r="DA340">
            <v>1.0915714285714349</v>
          </cell>
          <cell r="DB340">
            <v>2.1428571428571428</v>
          </cell>
          <cell r="DC340" t="str">
            <v>Triangular</v>
          </cell>
          <cell r="DD340">
            <v>17.1875</v>
          </cell>
          <cell r="DE340">
            <v>33.56409999999989</v>
          </cell>
          <cell r="DF340">
            <v>53.4</v>
          </cell>
          <cell r="DG340" t="str">
            <v>Triangular</v>
          </cell>
          <cell r="DH340">
            <v>17.1875</v>
          </cell>
          <cell r="DI340">
            <v>33.56409999999989</v>
          </cell>
          <cell r="DJ340">
            <v>53.4</v>
          </cell>
          <cell r="DK340" t="str">
            <v>Triangular</v>
          </cell>
          <cell r="DL340">
            <v>1.8</v>
          </cell>
          <cell r="DM340">
            <v>6.4721999999999911</v>
          </cell>
          <cell r="DN340">
            <v>12.6</v>
          </cell>
          <cell r="DO340" t="str">
            <v>Triangular</v>
          </cell>
          <cell r="EB340">
            <v>32.73436426116838</v>
          </cell>
          <cell r="EC340">
            <v>48.980810996563541</v>
          </cell>
          <cell r="ED340">
            <v>68.573969072164957</v>
          </cell>
          <cell r="EE340" t="str">
            <v>Triangular</v>
          </cell>
        </row>
        <row r="341">
          <cell r="E341" t="str">
            <v>2_PDhb_hrs</v>
          </cell>
          <cell r="F341" t="str">
            <v>hours</v>
          </cell>
          <cell r="G341" t="e">
            <v>#NAME?</v>
          </cell>
          <cell r="H341">
            <v>2506.2857142857142</v>
          </cell>
          <cell r="I341">
            <v>4036.12562571429</v>
          </cell>
          <cell r="J341">
            <v>5511.0857142857139</v>
          </cell>
          <cell r="K341" t="str">
            <v>Triangular</v>
          </cell>
          <cell r="L341">
            <v>2506.2857142857142</v>
          </cell>
          <cell r="M341">
            <v>4036.12562571429</v>
          </cell>
          <cell r="N341">
            <v>5511.0857142857139</v>
          </cell>
          <cell r="O341" t="str">
            <v>Triangular</v>
          </cell>
          <cell r="P341">
            <v>4027.0168781025923</v>
          </cell>
          <cell r="Q341">
            <v>5407.9846354109186</v>
          </cell>
          <cell r="R341">
            <v>6640.6972972972972</v>
          </cell>
          <cell r="S341" t="str">
            <v>Triangular</v>
          </cell>
          <cell r="T341">
            <v>4027.0168781025923</v>
          </cell>
          <cell r="U341">
            <v>5407.9846354109186</v>
          </cell>
          <cell r="V341">
            <v>6640.6972972972972</v>
          </cell>
          <cell r="W341" t="str">
            <v>Triangular</v>
          </cell>
          <cell r="X341">
            <v>4027.0168781025923</v>
          </cell>
          <cell r="Y341">
            <v>5407.9846354109186</v>
          </cell>
          <cell r="Z341">
            <v>6640.6972972972972</v>
          </cell>
          <cell r="AA341" t="str">
            <v>Triangular</v>
          </cell>
          <cell r="AB341">
            <v>4389.6000000000004</v>
          </cell>
          <cell r="AC341">
            <v>7000.1208000000006</v>
          </cell>
          <cell r="AD341">
            <v>8776.7999999999993</v>
          </cell>
          <cell r="AE341" t="str">
            <v>Triangular</v>
          </cell>
          <cell r="AF341">
            <v>4389.6000000000004</v>
          </cell>
          <cell r="AG341">
            <v>7000.1208000000006</v>
          </cell>
          <cell r="AH341">
            <v>8776.7999999999993</v>
          </cell>
          <cell r="AI341" t="str">
            <v>Triangular</v>
          </cell>
          <cell r="AJ341">
            <v>4389.6000000000004</v>
          </cell>
          <cell r="AK341">
            <v>7000.1208000000006</v>
          </cell>
          <cell r="AL341">
            <v>8776.7999999999993</v>
          </cell>
          <cell r="AM341" t="str">
            <v>Triangular</v>
          </cell>
          <cell r="AN341">
            <v>3192</v>
          </cell>
          <cell r="AO341">
            <v>5811.9163636363601</v>
          </cell>
          <cell r="AP341">
            <v>7981.090909090909</v>
          </cell>
          <cell r="AQ341" t="str">
            <v>Triangular</v>
          </cell>
          <cell r="AR341">
            <v>3192</v>
          </cell>
          <cell r="AS341">
            <v>5811.9163636363601</v>
          </cell>
          <cell r="AT341">
            <v>7981.090909090909</v>
          </cell>
          <cell r="AU341" t="str">
            <v>Triangular</v>
          </cell>
          <cell r="AV341">
            <v>3192</v>
          </cell>
          <cell r="AW341">
            <v>5811.9163636363601</v>
          </cell>
          <cell r="AX341">
            <v>7981.090909090909</v>
          </cell>
          <cell r="AY341" t="str">
            <v>Triangular</v>
          </cell>
          <cell r="AZ341">
            <v>675.69230769230774</v>
          </cell>
          <cell r="BA341">
            <v>2724.3913846153737</v>
          </cell>
          <cell r="BB341">
            <v>4729.8461538461543</v>
          </cell>
          <cell r="BC341" t="str">
            <v>Triangular</v>
          </cell>
          <cell r="BD341">
            <v>675.69230769230774</v>
          </cell>
          <cell r="BE341">
            <v>2724.3913846153737</v>
          </cell>
          <cell r="BF341">
            <v>4729.8461538461543</v>
          </cell>
          <cell r="BG341" t="str">
            <v>Triangular</v>
          </cell>
          <cell r="BH341">
            <v>2506.2857142857142</v>
          </cell>
          <cell r="BI341">
            <v>5746.9268571428629</v>
          </cell>
          <cell r="BJ341">
            <v>8773.7142857142862</v>
          </cell>
          <cell r="BK341" t="str">
            <v>Triangular</v>
          </cell>
          <cell r="BL341">
            <v>2630.4</v>
          </cell>
          <cell r="BM341">
            <v>4450.9535999999935</v>
          </cell>
          <cell r="BN341">
            <v>6142.8</v>
          </cell>
          <cell r="BO341" t="str">
            <v>Triangular</v>
          </cell>
          <cell r="BP341">
            <v>2630.4</v>
          </cell>
          <cell r="BQ341">
            <v>4450.9535999999935</v>
          </cell>
          <cell r="BR341">
            <v>6142.8</v>
          </cell>
          <cell r="BS341" t="str">
            <v>Triangular</v>
          </cell>
          <cell r="BT341">
            <v>2630.4</v>
          </cell>
          <cell r="BU341">
            <v>4450.9535999999935</v>
          </cell>
          <cell r="BV341">
            <v>6142.8</v>
          </cell>
          <cell r="BW341" t="str">
            <v>Triangular</v>
          </cell>
          <cell r="BX341">
            <v>4383</v>
          </cell>
          <cell r="BY341">
            <v>6662.634</v>
          </cell>
          <cell r="BZ341">
            <v>8778</v>
          </cell>
          <cell r="CA341" t="str">
            <v>Triangular</v>
          </cell>
          <cell r="CB341">
            <v>0</v>
          </cell>
          <cell r="CC341">
            <v>2735.4080000000044</v>
          </cell>
          <cell r="CD341">
            <v>5840</v>
          </cell>
          <cell r="CE341" t="str">
            <v>Triangular</v>
          </cell>
          <cell r="CF341">
            <v>5514.7807142857146</v>
          </cell>
          <cell r="CG341">
            <v>6728.4779142857324</v>
          </cell>
          <cell r="CH341">
            <v>7790.1327380952371</v>
          </cell>
          <cell r="CI341" t="str">
            <v>Triangular</v>
          </cell>
          <cell r="CJ341">
            <v>5514.7807142857146</v>
          </cell>
          <cell r="CK341">
            <v>6728.4779142857324</v>
          </cell>
          <cell r="CL341">
            <v>7790.1327380952371</v>
          </cell>
          <cell r="CM341" t="str">
            <v>Triangular</v>
          </cell>
          <cell r="CN341">
            <v>0</v>
          </cell>
          <cell r="CO341">
            <v>1869.492</v>
          </cell>
          <cell r="CP341">
            <v>4383</v>
          </cell>
          <cell r="CQ341" t="str">
            <v>Triangular</v>
          </cell>
          <cell r="CR341">
            <v>0</v>
          </cell>
          <cell r="CS341">
            <v>1869.492</v>
          </cell>
          <cell r="CT341">
            <v>4383</v>
          </cell>
          <cell r="CU341" t="str">
            <v>Triangular</v>
          </cell>
          <cell r="CV341">
            <v>0</v>
          </cell>
          <cell r="CW341">
            <v>3102.5007000000001</v>
          </cell>
          <cell r="CX341">
            <v>6090.5</v>
          </cell>
          <cell r="CY341" t="str">
            <v>Triangular</v>
          </cell>
          <cell r="CZ341">
            <v>0</v>
          </cell>
          <cell r="DA341">
            <v>3102.5007000000001</v>
          </cell>
          <cell r="DB341">
            <v>6090.5</v>
          </cell>
          <cell r="DC341" t="str">
            <v>Triangular</v>
          </cell>
          <cell r="DD341">
            <v>4384.8</v>
          </cell>
          <cell r="DE341">
            <v>6936.8183999999928</v>
          </cell>
          <cell r="DF341">
            <v>8772</v>
          </cell>
          <cell r="DG341" t="str">
            <v>Triangular</v>
          </cell>
          <cell r="DH341">
            <v>4384.8</v>
          </cell>
          <cell r="DI341">
            <v>6936.8183999999928</v>
          </cell>
          <cell r="DJ341">
            <v>8772</v>
          </cell>
          <cell r="DK341" t="str">
            <v>Triangular</v>
          </cell>
          <cell r="DL341">
            <v>876</v>
          </cell>
          <cell r="DM341">
            <v>3271.86</v>
          </cell>
          <cell r="DN341">
            <v>6132</v>
          </cell>
          <cell r="DO341" t="str">
            <v>Triangular</v>
          </cell>
          <cell r="EB341">
            <v>4257.2473460036936</v>
          </cell>
          <cell r="EC341">
            <v>4733.4593685999516</v>
          </cell>
          <cell r="ED341">
            <v>5256.6864432989678</v>
          </cell>
          <cell r="EE341" t="str">
            <v>Triangular</v>
          </cell>
        </row>
        <row r="342">
          <cell r="E342" t="str">
            <v>2_PDib_cnt</v>
          </cell>
          <cell r="F342" t="str">
            <v>count</v>
          </cell>
          <cell r="G342" t="e">
            <v>#NAME?</v>
          </cell>
          <cell r="H342">
            <v>300.73214285714283</v>
          </cell>
          <cell r="I342">
            <v>515.33494285714278</v>
          </cell>
          <cell r="J342">
            <v>761.46357142857153</v>
          </cell>
          <cell r="K342" t="str">
            <v>Triangular</v>
          </cell>
          <cell r="L342">
            <v>300.73214285714283</v>
          </cell>
          <cell r="M342">
            <v>515.33494285714278</v>
          </cell>
          <cell r="N342">
            <v>761.46357142857153</v>
          </cell>
          <cell r="O342" t="str">
            <v>Triangular</v>
          </cell>
          <cell r="P342">
            <v>413.63040540540538</v>
          </cell>
          <cell r="Q342">
            <v>1150.4221891891887</v>
          </cell>
          <cell r="R342">
            <v>2305.4972972972973</v>
          </cell>
          <cell r="S342" t="str">
            <v>Triangular</v>
          </cell>
          <cell r="T342">
            <v>413.63040540540538</v>
          </cell>
          <cell r="U342">
            <v>1150.4221891891887</v>
          </cell>
          <cell r="V342">
            <v>2305.4972972972973</v>
          </cell>
          <cell r="W342" t="str">
            <v>Triangular</v>
          </cell>
          <cell r="X342">
            <v>413.63040540540538</v>
          </cell>
          <cell r="Y342">
            <v>1150.4221891891887</v>
          </cell>
          <cell r="Z342">
            <v>2305.4972972972973</v>
          </cell>
          <cell r="AA342" t="str">
            <v>Triangular</v>
          </cell>
          <cell r="AB342">
            <v>105.6</v>
          </cell>
          <cell r="AC342">
            <v>234.14520000000027</v>
          </cell>
          <cell r="AD342">
            <v>354.87749999999994</v>
          </cell>
          <cell r="AE342" t="str">
            <v>Triangular</v>
          </cell>
          <cell r="AF342">
            <v>105.6</v>
          </cell>
          <cell r="AG342">
            <v>234.14520000000027</v>
          </cell>
          <cell r="AH342">
            <v>354.87749999999994</v>
          </cell>
          <cell r="AI342" t="str">
            <v>Triangular</v>
          </cell>
          <cell r="AJ342">
            <v>105.6</v>
          </cell>
          <cell r="AK342">
            <v>234.14520000000027</v>
          </cell>
          <cell r="AL342">
            <v>354.87749999999994</v>
          </cell>
          <cell r="AM342" t="str">
            <v>Triangular</v>
          </cell>
          <cell r="AN342">
            <v>372.62954545454545</v>
          </cell>
          <cell r="AO342">
            <v>661.19881818181773</v>
          </cell>
          <cell r="AP342">
            <v>977.22499999999991</v>
          </cell>
          <cell r="AQ342" t="str">
            <v>Triangular</v>
          </cell>
          <cell r="AR342">
            <v>372.62954545454545</v>
          </cell>
          <cell r="AS342">
            <v>661.19881818181773</v>
          </cell>
          <cell r="AT342">
            <v>977.22499999999991</v>
          </cell>
          <cell r="AU342" t="str">
            <v>Triangular</v>
          </cell>
          <cell r="AV342">
            <v>372.62954545454545</v>
          </cell>
          <cell r="AW342">
            <v>661.19881818181773</v>
          </cell>
          <cell r="AX342">
            <v>977.22499999999991</v>
          </cell>
          <cell r="AY342" t="str">
            <v>Triangular</v>
          </cell>
          <cell r="AZ342">
            <v>1020.898076923077</v>
          </cell>
          <cell r="BA342">
            <v>1873.5308461538459</v>
          </cell>
          <cell r="BB342">
            <v>2723.9346153846154</v>
          </cell>
          <cell r="BC342" t="str">
            <v>Triangular</v>
          </cell>
          <cell r="BD342">
            <v>1020.898076923077</v>
          </cell>
          <cell r="BE342">
            <v>1873.5308461538459</v>
          </cell>
          <cell r="BF342">
            <v>2723.9346153846154</v>
          </cell>
          <cell r="BG342" t="str">
            <v>Triangular</v>
          </cell>
          <cell r="BH342">
            <v>113.71428571428571</v>
          </cell>
          <cell r="BI342">
            <v>345.25014285714281</v>
          </cell>
          <cell r="BJ342">
            <v>620.28571428571433</v>
          </cell>
          <cell r="BK342" t="str">
            <v>Triangular</v>
          </cell>
          <cell r="BL342">
            <v>547.62500000000011</v>
          </cell>
          <cell r="BM342">
            <v>938.73554999999908</v>
          </cell>
          <cell r="BN342">
            <v>1406.2512499999998</v>
          </cell>
          <cell r="BO342" t="str">
            <v>Triangular</v>
          </cell>
          <cell r="BP342">
            <v>547.62500000000011</v>
          </cell>
          <cell r="BQ342">
            <v>938.73554999999908</v>
          </cell>
          <cell r="BR342">
            <v>1406.2512499999998</v>
          </cell>
          <cell r="BS342" t="str">
            <v>Triangular</v>
          </cell>
          <cell r="BT342">
            <v>547.62500000000011</v>
          </cell>
          <cell r="BU342">
            <v>938.73554999999908</v>
          </cell>
          <cell r="BV342">
            <v>1406.2512499999998</v>
          </cell>
          <cell r="BW342" t="str">
            <v>Triangular</v>
          </cell>
          <cell r="BX342">
            <v>93.493750000000006</v>
          </cell>
          <cell r="BY342">
            <v>177.387125</v>
          </cell>
          <cell r="BZ342">
            <v>282.63124999999991</v>
          </cell>
          <cell r="CA342" t="str">
            <v>Triangular</v>
          </cell>
          <cell r="CB342">
            <v>135.76944444444445</v>
          </cell>
          <cell r="CC342">
            <v>255.10255555555551</v>
          </cell>
          <cell r="CD342">
            <v>384.96111111111105</v>
          </cell>
          <cell r="CE342" t="str">
            <v>Triangular</v>
          </cell>
          <cell r="CF342">
            <v>114.22222222222223</v>
          </cell>
          <cell r="CG342">
            <v>240.7097222222221</v>
          </cell>
          <cell r="CH342">
            <v>455.01458333333323</v>
          </cell>
          <cell r="CI342" t="str">
            <v>Triangular</v>
          </cell>
          <cell r="CJ342">
            <v>114.22222222222223</v>
          </cell>
          <cell r="CK342">
            <v>240.7097222222221</v>
          </cell>
          <cell r="CL342">
            <v>455.01458333333323</v>
          </cell>
          <cell r="CM342" t="str">
            <v>Triangular</v>
          </cell>
          <cell r="CN342">
            <v>25.484375</v>
          </cell>
          <cell r="CO342">
            <v>177.67750000000001</v>
          </cell>
          <cell r="CP342">
            <v>348.80312499999997</v>
          </cell>
          <cell r="CQ342" t="str">
            <v>Triangular</v>
          </cell>
          <cell r="CR342">
            <v>25.484375</v>
          </cell>
          <cell r="CS342">
            <v>177.67750000000001</v>
          </cell>
          <cell r="CT342">
            <v>348.80312499999997</v>
          </cell>
          <cell r="CU342" t="str">
            <v>Triangular</v>
          </cell>
          <cell r="CV342">
            <v>24</v>
          </cell>
          <cell r="CW342">
            <v>143.34742857142865</v>
          </cell>
          <cell r="CX342">
            <v>411.71428571428572</v>
          </cell>
          <cell r="CY342" t="str">
            <v>Triangular</v>
          </cell>
          <cell r="CZ342">
            <v>24</v>
          </cell>
          <cell r="DA342">
            <v>143.34742857142865</v>
          </cell>
          <cell r="DB342">
            <v>411.71428571428572</v>
          </cell>
          <cell r="DC342" t="str">
            <v>Triangular</v>
          </cell>
          <cell r="DD342">
            <v>316.39000000000004</v>
          </cell>
          <cell r="DE342">
            <v>534.57300000000032</v>
          </cell>
          <cell r="DF342">
            <v>757.4</v>
          </cell>
          <cell r="DG342" t="str">
            <v>Triangular</v>
          </cell>
          <cell r="DH342">
            <v>316.39000000000004</v>
          </cell>
          <cell r="DI342">
            <v>534.57300000000032</v>
          </cell>
          <cell r="DJ342">
            <v>757.4</v>
          </cell>
          <cell r="DK342" t="str">
            <v>Triangular</v>
          </cell>
          <cell r="DL342">
            <v>48.4</v>
          </cell>
          <cell r="DM342">
            <v>105.84629999999987</v>
          </cell>
          <cell r="DN342">
            <v>165.6</v>
          </cell>
          <cell r="DO342" t="str">
            <v>Triangular</v>
          </cell>
          <cell r="EB342">
            <v>361.49080756013745</v>
          </cell>
          <cell r="EC342">
            <v>480.85566666666665</v>
          </cell>
          <cell r="ED342">
            <v>632.10292096219928</v>
          </cell>
          <cell r="EE342" t="str">
            <v>Triangular</v>
          </cell>
        </row>
        <row r="343">
          <cell r="E343" t="str">
            <v>2_PDib_hrs</v>
          </cell>
          <cell r="F343" t="str">
            <v>hours</v>
          </cell>
          <cell r="G343" t="e">
            <v>#NAME?</v>
          </cell>
          <cell r="H343">
            <v>4670.4054285714292</v>
          </cell>
          <cell r="I343">
            <v>6068.7977857142769</v>
          </cell>
          <cell r="J343">
            <v>7395.3977142857138</v>
          </cell>
          <cell r="K343" t="str">
            <v>Triangular</v>
          </cell>
          <cell r="L343">
            <v>4670.4054285714292</v>
          </cell>
          <cell r="M343">
            <v>6068.7977857142769</v>
          </cell>
          <cell r="N343">
            <v>7395.3977142857138</v>
          </cell>
          <cell r="O343" t="str">
            <v>Triangular</v>
          </cell>
          <cell r="P343">
            <v>6356.747151130724</v>
          </cell>
          <cell r="Q343">
            <v>7390.2152678433522</v>
          </cell>
          <cell r="R343">
            <v>8301.1401434087165</v>
          </cell>
          <cell r="S343" t="str">
            <v>Triangular</v>
          </cell>
          <cell r="T343">
            <v>6356.747151130724</v>
          </cell>
          <cell r="U343">
            <v>7390.2152678433522</v>
          </cell>
          <cell r="V343">
            <v>8301.1401434087165</v>
          </cell>
          <cell r="W343" t="str">
            <v>Triangular</v>
          </cell>
          <cell r="X343">
            <v>6356.747151130724</v>
          </cell>
          <cell r="Y343">
            <v>7390.2152678433522</v>
          </cell>
          <cell r="Z343">
            <v>8301.1401434087165</v>
          </cell>
          <cell r="AA343" t="str">
            <v>Triangular</v>
          </cell>
          <cell r="AB343">
            <v>7896</v>
          </cell>
          <cell r="AC343">
            <v>8706.5796000000046</v>
          </cell>
          <cell r="AD343">
            <v>8781.6</v>
          </cell>
          <cell r="AE343" t="str">
            <v>Triangular</v>
          </cell>
          <cell r="AF343">
            <v>7896</v>
          </cell>
          <cell r="AG343">
            <v>8706.5796000000046</v>
          </cell>
          <cell r="AH343">
            <v>8781.6</v>
          </cell>
          <cell r="AI343" t="str">
            <v>Triangular</v>
          </cell>
          <cell r="AJ343">
            <v>7896</v>
          </cell>
          <cell r="AK343">
            <v>8706.5796000000046</v>
          </cell>
          <cell r="AL343">
            <v>8781.6</v>
          </cell>
          <cell r="AM343" t="str">
            <v>Triangular</v>
          </cell>
          <cell r="AN343">
            <v>8768.687727272727</v>
          </cell>
          <cell r="AO343">
            <v>8774.7227999999814</v>
          </cell>
          <cell r="AP343">
            <v>8781.818181818182</v>
          </cell>
          <cell r="AQ343" t="str">
            <v>Triangular</v>
          </cell>
          <cell r="AR343">
            <v>8768.687727272727</v>
          </cell>
          <cell r="AS343">
            <v>8774.7227999999814</v>
          </cell>
          <cell r="AT343">
            <v>8781.818181818182</v>
          </cell>
          <cell r="AU343" t="str">
            <v>Triangular</v>
          </cell>
          <cell r="AV343">
            <v>8768.687727272727</v>
          </cell>
          <cell r="AW343">
            <v>8774.7227999999814</v>
          </cell>
          <cell r="AX343">
            <v>8781.818181818182</v>
          </cell>
          <cell r="AY343" t="str">
            <v>Triangular</v>
          </cell>
          <cell r="AZ343">
            <v>7890.5230769230793</v>
          </cell>
          <cell r="BA343">
            <v>8247.8183923076867</v>
          </cell>
          <cell r="BB343">
            <v>8561.5538461538472</v>
          </cell>
          <cell r="BC343" t="str">
            <v>Triangular</v>
          </cell>
          <cell r="BD343">
            <v>7890.5230769230793</v>
          </cell>
          <cell r="BE343">
            <v>8247.8183923076867</v>
          </cell>
          <cell r="BF343">
            <v>8561.5538461538472</v>
          </cell>
          <cell r="BG343" t="str">
            <v>Triangular</v>
          </cell>
          <cell r="BH343">
            <v>8770.2857142857138</v>
          </cell>
          <cell r="BI343">
            <v>8777.4068571428816</v>
          </cell>
          <cell r="BJ343">
            <v>8784</v>
          </cell>
          <cell r="BK343" t="str">
            <v>Triangular</v>
          </cell>
          <cell r="BL343">
            <v>7457.97</v>
          </cell>
          <cell r="BM343">
            <v>8311.9772599999942</v>
          </cell>
          <cell r="BN343">
            <v>8776.7999999999993</v>
          </cell>
          <cell r="BO343" t="str">
            <v>Triangular</v>
          </cell>
          <cell r="BP343">
            <v>7457.97</v>
          </cell>
          <cell r="BQ343">
            <v>8311.9772599999942</v>
          </cell>
          <cell r="BR343">
            <v>8776.7999999999993</v>
          </cell>
          <cell r="BS343" t="str">
            <v>Triangular</v>
          </cell>
          <cell r="BT343">
            <v>7457.97</v>
          </cell>
          <cell r="BU343">
            <v>8311.9772599999942</v>
          </cell>
          <cell r="BV343">
            <v>8776.7999999999993</v>
          </cell>
          <cell r="BW343" t="str">
            <v>Triangular</v>
          </cell>
          <cell r="BX343">
            <v>8766</v>
          </cell>
          <cell r="BY343">
            <v>8774.4779999999992</v>
          </cell>
          <cell r="BZ343">
            <v>8781</v>
          </cell>
          <cell r="CA343" t="str">
            <v>Triangular</v>
          </cell>
          <cell r="CB343">
            <v>5842.666666666667</v>
          </cell>
          <cell r="CC343">
            <v>7886.7306666666755</v>
          </cell>
          <cell r="CD343">
            <v>8773.3333333333339</v>
          </cell>
          <cell r="CE343" t="str">
            <v>Triangular</v>
          </cell>
          <cell r="CF343">
            <v>7816.7373214285717</v>
          </cell>
          <cell r="CG343">
            <v>8390.6377392857084</v>
          </cell>
          <cell r="CH343">
            <v>8762.8064484126971</v>
          </cell>
          <cell r="CI343" t="str">
            <v>Triangular</v>
          </cell>
          <cell r="CJ343">
            <v>7816.7373214285717</v>
          </cell>
          <cell r="CK343">
            <v>8390.6377392857084</v>
          </cell>
          <cell r="CL343">
            <v>8762.8064484126971</v>
          </cell>
          <cell r="CM343" t="str">
            <v>Triangular</v>
          </cell>
          <cell r="CN343">
            <v>4380</v>
          </cell>
          <cell r="CO343">
            <v>7051.4942499999997</v>
          </cell>
          <cell r="CP343">
            <v>8763</v>
          </cell>
          <cell r="CQ343" t="str">
            <v>Triangular</v>
          </cell>
          <cell r="CR343">
            <v>4380</v>
          </cell>
          <cell r="CS343">
            <v>7051.4942499999997</v>
          </cell>
          <cell r="CT343">
            <v>8763</v>
          </cell>
          <cell r="CU343" t="str">
            <v>Triangular</v>
          </cell>
          <cell r="CV343">
            <v>1218.1000000000001</v>
          </cell>
          <cell r="CW343">
            <v>4137.7578428571323</v>
          </cell>
          <cell r="CX343">
            <v>7382.1142857142859</v>
          </cell>
          <cell r="CY343" t="str">
            <v>Triangular</v>
          </cell>
          <cell r="CZ343">
            <v>1218.1000000000001</v>
          </cell>
          <cell r="DA343">
            <v>4137.7578428571323</v>
          </cell>
          <cell r="DB343">
            <v>7382.1142857142859</v>
          </cell>
          <cell r="DC343" t="str">
            <v>Triangular</v>
          </cell>
          <cell r="DD343">
            <v>7891.2</v>
          </cell>
          <cell r="DE343">
            <v>8718.2015999999785</v>
          </cell>
          <cell r="DF343">
            <v>8776.7999999999993</v>
          </cell>
          <cell r="DG343" t="str">
            <v>Triangular</v>
          </cell>
          <cell r="DH343">
            <v>7891.2</v>
          </cell>
          <cell r="DI343">
            <v>8718.2015999999785</v>
          </cell>
          <cell r="DJ343">
            <v>8776.7999999999993</v>
          </cell>
          <cell r="DK343" t="str">
            <v>Triangular</v>
          </cell>
          <cell r="DL343">
            <v>4380</v>
          </cell>
          <cell r="DM343">
            <v>6385.8120000000063</v>
          </cell>
          <cell r="DN343">
            <v>8764.7999999999993</v>
          </cell>
          <cell r="DO343" t="str">
            <v>Triangular</v>
          </cell>
          <cell r="EB343">
            <v>6825.1721325712406</v>
          </cell>
          <cell r="EC343">
            <v>7217.1975699745135</v>
          </cell>
          <cell r="ED343">
            <v>7606.4050702480308</v>
          </cell>
          <cell r="EE343" t="str">
            <v>Triangular</v>
          </cell>
        </row>
        <row r="344">
          <cell r="E344" t="str">
            <v>2_PDlb_cnt</v>
          </cell>
          <cell r="F344" t="str">
            <v>count</v>
          </cell>
          <cell r="G344" t="e">
            <v>#NAME?</v>
          </cell>
          <cell r="H344">
            <v>41.627142857142857</v>
          </cell>
          <cell r="I344">
            <v>67.999485714285711</v>
          </cell>
          <cell r="J344">
            <v>97.090714285714284</v>
          </cell>
          <cell r="K344" t="str">
            <v>Triangular</v>
          </cell>
          <cell r="L344">
            <v>41.627142857142857</v>
          </cell>
          <cell r="M344">
            <v>67.999485714285711</v>
          </cell>
          <cell r="N344">
            <v>97.090714285714284</v>
          </cell>
          <cell r="O344" t="str">
            <v>Triangular</v>
          </cell>
          <cell r="P344">
            <v>212.49459459459462</v>
          </cell>
          <cell r="Q344">
            <v>351.52381081081126</v>
          </cell>
          <cell r="R344">
            <v>523.48243243243246</v>
          </cell>
          <cell r="S344" t="str">
            <v>Triangular</v>
          </cell>
          <cell r="T344">
            <v>212.49459459459462</v>
          </cell>
          <cell r="U344">
            <v>351.52381081081126</v>
          </cell>
          <cell r="V344">
            <v>523.48243243243246</v>
          </cell>
          <cell r="W344" t="str">
            <v>Triangular</v>
          </cell>
          <cell r="X344">
            <v>212.49459459459462</v>
          </cell>
          <cell r="Y344">
            <v>351.52381081081126</v>
          </cell>
          <cell r="Z344">
            <v>523.48243243243246</v>
          </cell>
          <cell r="AA344" t="str">
            <v>Triangular</v>
          </cell>
          <cell r="AB344">
            <v>64.400000000000006</v>
          </cell>
          <cell r="AC344">
            <v>203.81080000000006</v>
          </cell>
          <cell r="AD344">
            <v>359.3</v>
          </cell>
          <cell r="AE344" t="str">
            <v>Triangular</v>
          </cell>
          <cell r="AF344">
            <v>64.400000000000006</v>
          </cell>
          <cell r="AG344">
            <v>203.81080000000006</v>
          </cell>
          <cell r="AH344">
            <v>359.3</v>
          </cell>
          <cell r="AI344" t="str">
            <v>Triangular</v>
          </cell>
          <cell r="AJ344">
            <v>64.400000000000006</v>
          </cell>
          <cell r="AK344">
            <v>203.81080000000006</v>
          </cell>
          <cell r="AL344">
            <v>359.3</v>
          </cell>
          <cell r="AM344" t="str">
            <v>Triangular</v>
          </cell>
          <cell r="AN344">
            <v>24.181818181818183</v>
          </cell>
          <cell r="AO344">
            <v>69.479636363636416</v>
          </cell>
          <cell r="AP344">
            <v>120.90909090909091</v>
          </cell>
          <cell r="AQ344" t="str">
            <v>Triangular</v>
          </cell>
          <cell r="AR344">
            <v>24.181818181818183</v>
          </cell>
          <cell r="AS344">
            <v>69.479636363636416</v>
          </cell>
          <cell r="AT344">
            <v>120.90909090909091</v>
          </cell>
          <cell r="AU344" t="str">
            <v>Triangular</v>
          </cell>
          <cell r="AV344">
            <v>24.181818181818183</v>
          </cell>
          <cell r="AW344">
            <v>69.479636363636416</v>
          </cell>
          <cell r="AX344">
            <v>120.90909090909091</v>
          </cell>
          <cell r="AY344" t="str">
            <v>Triangular</v>
          </cell>
          <cell r="AZ344">
            <v>95.169230769230765</v>
          </cell>
          <cell r="BA344">
            <v>203.26069230769255</v>
          </cell>
          <cell r="BB344">
            <v>334.62499999999994</v>
          </cell>
          <cell r="BC344" t="str">
            <v>Triangular</v>
          </cell>
          <cell r="BD344">
            <v>95.169230769230765</v>
          </cell>
          <cell r="BE344">
            <v>203.26069230769255</v>
          </cell>
          <cell r="BF344">
            <v>334.62499999999994</v>
          </cell>
          <cell r="BG344" t="str">
            <v>Triangular</v>
          </cell>
          <cell r="BH344">
            <v>20.142857142857142</v>
          </cell>
          <cell r="BI344">
            <v>85.018142857142976</v>
          </cell>
          <cell r="BJ344">
            <v>163.42857142857142</v>
          </cell>
          <cell r="BK344" t="str">
            <v>Triangular</v>
          </cell>
          <cell r="BL344">
            <v>232.38</v>
          </cell>
          <cell r="BM344">
            <v>419.82485000000042</v>
          </cell>
          <cell r="BN344">
            <v>624.98374999999987</v>
          </cell>
          <cell r="BO344" t="str">
            <v>Triangular</v>
          </cell>
          <cell r="BP344">
            <v>232.38</v>
          </cell>
          <cell r="BQ344">
            <v>419.82485000000042</v>
          </cell>
          <cell r="BR344">
            <v>624.98374999999987</v>
          </cell>
          <cell r="BS344" t="str">
            <v>Triangular</v>
          </cell>
          <cell r="BT344">
            <v>232.38</v>
          </cell>
          <cell r="BU344">
            <v>419.82485000000042</v>
          </cell>
          <cell r="BV344">
            <v>624.98374999999987</v>
          </cell>
          <cell r="BW344" t="str">
            <v>Triangular</v>
          </cell>
          <cell r="BX344">
            <v>19</v>
          </cell>
          <cell r="BY344">
            <v>53.560625000000002</v>
          </cell>
          <cell r="BZ344">
            <v>90.75</v>
          </cell>
          <cell r="CA344" t="str">
            <v>Triangular</v>
          </cell>
          <cell r="CB344">
            <v>11.883333333333335</v>
          </cell>
          <cell r="CC344">
            <v>29.564222222222202</v>
          </cell>
          <cell r="CD344">
            <v>48.563888888888883</v>
          </cell>
          <cell r="CE344" t="str">
            <v>Triangular</v>
          </cell>
          <cell r="CF344">
            <v>32.665277777777774</v>
          </cell>
          <cell r="CG344">
            <v>79.11677777777787</v>
          </cell>
          <cell r="CH344">
            <v>145.46041666666667</v>
          </cell>
          <cell r="CI344" t="str">
            <v>Triangular</v>
          </cell>
          <cell r="CJ344">
            <v>32.665277777777774</v>
          </cell>
          <cell r="CK344">
            <v>79.11677777777787</v>
          </cell>
          <cell r="CL344">
            <v>145.46041666666667</v>
          </cell>
          <cell r="CM344" t="str">
            <v>Triangular</v>
          </cell>
          <cell r="CN344">
            <v>0</v>
          </cell>
          <cell r="CO344">
            <v>3.3788749999999999</v>
          </cell>
          <cell r="CP344">
            <v>9.75</v>
          </cell>
          <cell r="CQ344" t="str">
            <v>Triangular</v>
          </cell>
          <cell r="CR344">
            <v>0</v>
          </cell>
          <cell r="CS344">
            <v>3.3788749999999999</v>
          </cell>
          <cell r="CT344">
            <v>9.75</v>
          </cell>
          <cell r="CU344" t="str">
            <v>Triangular</v>
          </cell>
          <cell r="CV344">
            <v>3.2857142857142856</v>
          </cell>
          <cell r="CW344">
            <v>30.162142857142779</v>
          </cell>
          <cell r="CX344">
            <v>91.285714285714292</v>
          </cell>
          <cell r="CY344" t="str">
            <v>Triangular</v>
          </cell>
          <cell r="CZ344">
            <v>3.2857142857142856</v>
          </cell>
          <cell r="DA344">
            <v>30.162142857142779</v>
          </cell>
          <cell r="DB344">
            <v>91.285714285714292</v>
          </cell>
          <cell r="DC344" t="str">
            <v>Triangular</v>
          </cell>
          <cell r="DD344">
            <v>73.482500000000002</v>
          </cell>
          <cell r="DE344">
            <v>383.60830000000016</v>
          </cell>
          <cell r="DF344">
            <v>900.0474999999999</v>
          </cell>
          <cell r="DG344" t="str">
            <v>Triangular</v>
          </cell>
          <cell r="DH344">
            <v>73.482500000000002</v>
          </cell>
          <cell r="DI344">
            <v>383.60830000000016</v>
          </cell>
          <cell r="DJ344">
            <v>900.0474999999999</v>
          </cell>
          <cell r="DK344" t="str">
            <v>Triangular</v>
          </cell>
          <cell r="DL344">
            <v>0.4</v>
          </cell>
          <cell r="DM344">
            <v>3.8166000000000051</v>
          </cell>
          <cell r="DN344">
            <v>7.7</v>
          </cell>
          <cell r="DO344" t="str">
            <v>Triangular</v>
          </cell>
          <cell r="EB344">
            <v>102.08307560137457</v>
          </cell>
          <cell r="EC344">
            <v>141.3440343642612</v>
          </cell>
          <cell r="ED344">
            <v>193.83728522336762</v>
          </cell>
          <cell r="EE344" t="str">
            <v>Triangular</v>
          </cell>
        </row>
        <row r="345">
          <cell r="E345" t="str">
            <v>2_PDlb_hrs</v>
          </cell>
          <cell r="F345" t="str">
            <v>hours</v>
          </cell>
          <cell r="G345" t="e">
            <v>#NAME?</v>
          </cell>
          <cell r="H345">
            <v>3994.5247142857152</v>
          </cell>
          <cell r="I345">
            <v>5474.5760542857079</v>
          </cell>
          <cell r="J345">
            <v>6856.0894999999991</v>
          </cell>
          <cell r="K345" t="str">
            <v>Triangular</v>
          </cell>
          <cell r="L345">
            <v>3994.5247142857152</v>
          </cell>
          <cell r="M345">
            <v>5474.5760542857079</v>
          </cell>
          <cell r="N345">
            <v>6856.0894999999991</v>
          </cell>
          <cell r="O345" t="str">
            <v>Triangular</v>
          </cell>
          <cell r="P345">
            <v>6163.6216216216217</v>
          </cell>
          <cell r="Q345">
            <v>7311.7273570325515</v>
          </cell>
          <cell r="R345">
            <v>8292.5858563154998</v>
          </cell>
          <cell r="S345" t="str">
            <v>Triangular</v>
          </cell>
          <cell r="T345">
            <v>6163.6216216216217</v>
          </cell>
          <cell r="U345">
            <v>7311.7273570325515</v>
          </cell>
          <cell r="V345">
            <v>8292.5858563154998</v>
          </cell>
          <cell r="W345" t="str">
            <v>Triangular</v>
          </cell>
          <cell r="X345">
            <v>6163.6216216216217</v>
          </cell>
          <cell r="Y345">
            <v>7311.7273570325515</v>
          </cell>
          <cell r="Z345">
            <v>8292.5858563154998</v>
          </cell>
          <cell r="AA345" t="str">
            <v>Triangular</v>
          </cell>
          <cell r="AB345">
            <v>6141.6</v>
          </cell>
          <cell r="AC345">
            <v>7967.4600000000119</v>
          </cell>
          <cell r="AD345">
            <v>8779.2000000000007</v>
          </cell>
          <cell r="AE345" t="str">
            <v>Triangular</v>
          </cell>
          <cell r="AF345">
            <v>6141.6</v>
          </cell>
          <cell r="AG345">
            <v>7967.4600000000119</v>
          </cell>
          <cell r="AH345">
            <v>8779.2000000000007</v>
          </cell>
          <cell r="AI345" t="str">
            <v>Triangular</v>
          </cell>
          <cell r="AJ345">
            <v>6141.6</v>
          </cell>
          <cell r="AK345">
            <v>7967.4600000000119</v>
          </cell>
          <cell r="AL345">
            <v>8779.2000000000007</v>
          </cell>
          <cell r="AM345" t="str">
            <v>Triangular</v>
          </cell>
          <cell r="AN345">
            <v>1594.909090909091</v>
          </cell>
          <cell r="AO345">
            <v>3995.2254545454571</v>
          </cell>
          <cell r="AP345">
            <v>6384.0545454545454</v>
          </cell>
          <cell r="AQ345" t="str">
            <v>Triangular</v>
          </cell>
          <cell r="AR345">
            <v>1594.909090909091</v>
          </cell>
          <cell r="AS345">
            <v>3995.2254545454571</v>
          </cell>
          <cell r="AT345">
            <v>6384.0545454545454</v>
          </cell>
          <cell r="AU345" t="str">
            <v>Triangular</v>
          </cell>
          <cell r="AV345">
            <v>1594.909090909091</v>
          </cell>
          <cell r="AW345">
            <v>3995.2254545454571</v>
          </cell>
          <cell r="AX345">
            <v>6384.0545454545454</v>
          </cell>
          <cell r="AY345" t="str">
            <v>Triangular</v>
          </cell>
          <cell r="AZ345">
            <v>6756.9230769230771</v>
          </cell>
          <cell r="BA345">
            <v>8307.5630769231029</v>
          </cell>
          <cell r="BB345">
            <v>8784</v>
          </cell>
          <cell r="BC345" t="str">
            <v>Triangular</v>
          </cell>
          <cell r="BD345">
            <v>6756.9230769230771</v>
          </cell>
          <cell r="BE345">
            <v>8307.5630769231029</v>
          </cell>
          <cell r="BF345">
            <v>8784</v>
          </cell>
          <cell r="BG345" t="str">
            <v>Triangular</v>
          </cell>
          <cell r="BH345">
            <v>8770.2857142857138</v>
          </cell>
          <cell r="BI345">
            <v>8777.4068571428816</v>
          </cell>
          <cell r="BJ345">
            <v>8784</v>
          </cell>
          <cell r="BK345" t="str">
            <v>Triangular</v>
          </cell>
          <cell r="BL345">
            <v>4388.3999999999996</v>
          </cell>
          <cell r="BM345">
            <v>6349.1255999999894</v>
          </cell>
          <cell r="BN345">
            <v>7900.8</v>
          </cell>
          <cell r="BO345" t="str">
            <v>Triangular</v>
          </cell>
          <cell r="BP345">
            <v>4388.3999999999996</v>
          </cell>
          <cell r="BQ345">
            <v>6349.1255999999894</v>
          </cell>
          <cell r="BR345">
            <v>7900.8</v>
          </cell>
          <cell r="BS345" t="str">
            <v>Triangular</v>
          </cell>
          <cell r="BT345">
            <v>4388.3999999999996</v>
          </cell>
          <cell r="BU345">
            <v>6349.1255999999894</v>
          </cell>
          <cell r="BV345">
            <v>7900.8</v>
          </cell>
          <cell r="BW345" t="str">
            <v>Triangular</v>
          </cell>
          <cell r="BX345">
            <v>4392</v>
          </cell>
          <cell r="BY345">
            <v>7450.9979999999996</v>
          </cell>
          <cell r="BZ345">
            <v>8781</v>
          </cell>
          <cell r="CA345" t="str">
            <v>Triangular</v>
          </cell>
          <cell r="CB345">
            <v>2925.3333333333335</v>
          </cell>
          <cell r="CC345">
            <v>5964.4986666666664</v>
          </cell>
          <cell r="CD345">
            <v>8768</v>
          </cell>
          <cell r="CE345" t="str">
            <v>Triangular</v>
          </cell>
          <cell r="CF345">
            <v>6075.5795357142861</v>
          </cell>
          <cell r="CG345">
            <v>7139.6414344523964</v>
          </cell>
          <cell r="CH345">
            <v>8217.4438412698382</v>
          </cell>
          <cell r="CI345" t="str">
            <v>Triangular</v>
          </cell>
          <cell r="CJ345">
            <v>6075.5795357142861</v>
          </cell>
          <cell r="CK345">
            <v>7139.6414344523964</v>
          </cell>
          <cell r="CL345">
            <v>8217.4438412698382</v>
          </cell>
          <cell r="CM345" t="str">
            <v>Triangular</v>
          </cell>
          <cell r="CN345">
            <v>0</v>
          </cell>
          <cell r="CO345">
            <v>2208.7739999999999</v>
          </cell>
          <cell r="CP345">
            <v>5475</v>
          </cell>
          <cell r="CQ345" t="str">
            <v>Triangular</v>
          </cell>
          <cell r="CR345">
            <v>0</v>
          </cell>
          <cell r="CS345">
            <v>2208.7739999999999</v>
          </cell>
          <cell r="CT345">
            <v>5475</v>
          </cell>
          <cell r="CU345" t="str">
            <v>Triangular</v>
          </cell>
          <cell r="CV345">
            <v>1250.5953571428572</v>
          </cell>
          <cell r="CW345">
            <v>4604.7532714285608</v>
          </cell>
          <cell r="CX345">
            <v>7382.7760714285714</v>
          </cell>
          <cell r="CY345" t="str">
            <v>Triangular</v>
          </cell>
          <cell r="CZ345">
            <v>1250.5953571428572</v>
          </cell>
          <cell r="DA345">
            <v>4604.7532714285608</v>
          </cell>
          <cell r="DB345">
            <v>7382.7760714285714</v>
          </cell>
          <cell r="DC345" t="str">
            <v>Triangular</v>
          </cell>
          <cell r="DD345">
            <v>5482.8</v>
          </cell>
          <cell r="DE345">
            <v>7286.6655000000028</v>
          </cell>
          <cell r="DF345">
            <v>8437.7999999999993</v>
          </cell>
          <cell r="DG345" t="str">
            <v>Triangular</v>
          </cell>
          <cell r="DH345">
            <v>5482.8</v>
          </cell>
          <cell r="DI345">
            <v>7286.6655000000028</v>
          </cell>
          <cell r="DJ345">
            <v>8437.7999999999993</v>
          </cell>
          <cell r="DK345" t="str">
            <v>Triangular</v>
          </cell>
          <cell r="DL345">
            <v>2630.4</v>
          </cell>
          <cell r="DM345">
            <v>5314.4639999999954</v>
          </cell>
          <cell r="DN345">
            <v>7891.2</v>
          </cell>
          <cell r="DO345" t="str">
            <v>Triangular</v>
          </cell>
          <cell r="EB345">
            <v>5826.2488599983644</v>
          </cell>
          <cell r="EC345">
            <v>6303.2780115827636</v>
          </cell>
          <cell r="ED345">
            <v>6725.0930678273362</v>
          </cell>
          <cell r="EE345" t="str">
            <v>Triangular</v>
          </cell>
        </row>
        <row r="346">
          <cell r="E346" t="str">
            <v>2_PD_flare_rate</v>
          </cell>
          <cell r="G346" t="e">
            <v>#NAME?</v>
          </cell>
          <cell r="H346">
            <v>0</v>
          </cell>
          <cell r="I346">
            <v>0</v>
          </cell>
          <cell r="J346">
            <v>0</v>
          </cell>
          <cell r="K346" t="str">
            <v>Uniform</v>
          </cell>
          <cell r="L346">
            <v>0</v>
          </cell>
          <cell r="M346">
            <v>0</v>
          </cell>
          <cell r="N346">
            <v>0</v>
          </cell>
          <cell r="O346" t="str">
            <v>Uniform</v>
          </cell>
          <cell r="P346">
            <v>0</v>
          </cell>
          <cell r="Q346">
            <v>0</v>
          </cell>
          <cell r="R346">
            <v>0</v>
          </cell>
          <cell r="S346" t="str">
            <v>Uniform</v>
          </cell>
          <cell r="T346">
            <v>0</v>
          </cell>
          <cell r="U346">
            <v>0</v>
          </cell>
          <cell r="V346">
            <v>0</v>
          </cell>
          <cell r="W346" t="str">
            <v>Uniform</v>
          </cell>
          <cell r="X346">
            <v>0</v>
          </cell>
          <cell r="Y346">
            <v>0</v>
          </cell>
          <cell r="Z346">
            <v>0</v>
          </cell>
          <cell r="AA346" t="str">
            <v>Uniform</v>
          </cell>
          <cell r="AB346">
            <v>0</v>
          </cell>
          <cell r="AC346">
            <v>0</v>
          </cell>
          <cell r="AD346">
            <v>0</v>
          </cell>
          <cell r="AE346" t="str">
            <v>Uniform</v>
          </cell>
          <cell r="AF346">
            <v>0</v>
          </cell>
          <cell r="AG346">
            <v>0</v>
          </cell>
          <cell r="AH346">
            <v>0</v>
          </cell>
          <cell r="AI346" t="str">
            <v>Uniform</v>
          </cell>
          <cell r="AJ346">
            <v>0</v>
          </cell>
          <cell r="AK346">
            <v>0</v>
          </cell>
          <cell r="AL346">
            <v>0</v>
          </cell>
          <cell r="AM346" t="str">
            <v>Uniform</v>
          </cell>
          <cell r="AN346">
            <v>0</v>
          </cell>
          <cell r="AO346">
            <v>0</v>
          </cell>
          <cell r="AP346">
            <v>0</v>
          </cell>
          <cell r="AQ346" t="str">
            <v>Uniform</v>
          </cell>
          <cell r="AR346">
            <v>0</v>
          </cell>
          <cell r="AS346">
            <v>0</v>
          </cell>
          <cell r="AT346">
            <v>0</v>
          </cell>
          <cell r="AU346" t="str">
            <v>Uniform</v>
          </cell>
          <cell r="AV346">
            <v>0</v>
          </cell>
          <cell r="AW346">
            <v>0</v>
          </cell>
          <cell r="AX346">
            <v>0</v>
          </cell>
          <cell r="AY346" t="str">
            <v>Uniform</v>
          </cell>
          <cell r="AZ346">
            <v>0</v>
          </cell>
          <cell r="BA346">
            <v>0</v>
          </cell>
          <cell r="BB346">
            <v>0</v>
          </cell>
          <cell r="BC346" t="str">
            <v>Uniform</v>
          </cell>
          <cell r="BD346">
            <v>0</v>
          </cell>
          <cell r="BE346">
            <v>0</v>
          </cell>
          <cell r="BF346">
            <v>0</v>
          </cell>
          <cell r="BG346" t="str">
            <v>Uniform</v>
          </cell>
          <cell r="BH346">
            <v>0</v>
          </cell>
          <cell r="BI346">
            <v>0</v>
          </cell>
          <cell r="BJ346">
            <v>0</v>
          </cell>
          <cell r="BK346" t="str">
            <v>Uniform</v>
          </cell>
          <cell r="BL346">
            <v>0</v>
          </cell>
          <cell r="BM346">
            <v>0</v>
          </cell>
          <cell r="BN346">
            <v>0</v>
          </cell>
          <cell r="BO346" t="str">
            <v>Uniform</v>
          </cell>
          <cell r="BP346">
            <v>0</v>
          </cell>
          <cell r="BQ346">
            <v>0</v>
          </cell>
          <cell r="BR346">
            <v>0</v>
          </cell>
          <cell r="BS346" t="str">
            <v>Uniform</v>
          </cell>
          <cell r="BT346">
            <v>0</v>
          </cell>
          <cell r="BU346">
            <v>0</v>
          </cell>
          <cell r="BV346">
            <v>0</v>
          </cell>
          <cell r="BW346" t="str">
            <v>Uniform</v>
          </cell>
          <cell r="BX346">
            <v>0</v>
          </cell>
          <cell r="BY346">
            <v>0</v>
          </cell>
          <cell r="BZ346">
            <v>0</v>
          </cell>
          <cell r="CA346" t="str">
            <v>Uniform</v>
          </cell>
          <cell r="CB346">
            <v>0</v>
          </cell>
          <cell r="CC346">
            <v>0</v>
          </cell>
          <cell r="CD346">
            <v>0</v>
          </cell>
          <cell r="CE346" t="str">
            <v>Uniform</v>
          </cell>
          <cell r="CF346">
            <v>0</v>
          </cell>
          <cell r="CG346">
            <v>0</v>
          </cell>
          <cell r="CH346">
            <v>0</v>
          </cell>
          <cell r="CI346" t="str">
            <v>Uniform</v>
          </cell>
          <cell r="CJ346">
            <v>0</v>
          </cell>
          <cell r="CK346">
            <v>0</v>
          </cell>
          <cell r="CL346">
            <v>0</v>
          </cell>
          <cell r="CM346" t="str">
            <v>Uniform</v>
          </cell>
          <cell r="CN346">
            <v>0</v>
          </cell>
          <cell r="CO346">
            <v>0</v>
          </cell>
          <cell r="CP346">
            <v>0</v>
          </cell>
          <cell r="CQ346" t="str">
            <v>Uniform</v>
          </cell>
          <cell r="CR346">
            <v>0</v>
          </cell>
          <cell r="CS346">
            <v>0</v>
          </cell>
          <cell r="CT346">
            <v>0</v>
          </cell>
          <cell r="CU346" t="str">
            <v>Uniform</v>
          </cell>
          <cell r="CV346">
            <v>0</v>
          </cell>
          <cell r="CW346">
            <v>0</v>
          </cell>
          <cell r="CX346">
            <v>0</v>
          </cell>
          <cell r="CY346" t="str">
            <v>Uniform</v>
          </cell>
          <cell r="CZ346">
            <v>0</v>
          </cell>
          <cell r="DA346">
            <v>0</v>
          </cell>
          <cell r="DB346">
            <v>0</v>
          </cell>
          <cell r="DC346" t="str">
            <v>Uniform</v>
          </cell>
          <cell r="DD346">
            <v>0</v>
          </cell>
          <cell r="DE346">
            <v>0</v>
          </cell>
          <cell r="DF346">
            <v>0</v>
          </cell>
          <cell r="DG346" t="str">
            <v>Uniform</v>
          </cell>
          <cell r="DH346">
            <v>0</v>
          </cell>
          <cell r="DI346">
            <v>0</v>
          </cell>
          <cell r="DJ346">
            <v>0</v>
          </cell>
          <cell r="DK346" t="str">
            <v>Uniform</v>
          </cell>
          <cell r="DL346">
            <v>0</v>
          </cell>
          <cell r="DM346">
            <v>0</v>
          </cell>
          <cell r="DN346">
            <v>0</v>
          </cell>
          <cell r="DO346" t="str">
            <v>Uniform</v>
          </cell>
          <cell r="EB346">
            <v>0</v>
          </cell>
          <cell r="EC346">
            <v>0</v>
          </cell>
          <cell r="ED346">
            <v>0</v>
          </cell>
          <cell r="EE346" t="str">
            <v>Uniform</v>
          </cell>
        </row>
        <row r="347">
          <cell r="E347" t="str">
            <v>2_PD_flare_eff</v>
          </cell>
          <cell r="G347" t="e">
            <v>#NAME?</v>
          </cell>
          <cell r="H347">
            <v>0</v>
          </cell>
          <cell r="I347">
            <v>0</v>
          </cell>
          <cell r="J347">
            <v>0</v>
          </cell>
          <cell r="K347" t="str">
            <v>Uniform</v>
          </cell>
          <cell r="L347">
            <v>0</v>
          </cell>
          <cell r="M347">
            <v>0</v>
          </cell>
          <cell r="N347">
            <v>0</v>
          </cell>
          <cell r="O347" t="str">
            <v>Uniform</v>
          </cell>
          <cell r="P347">
            <v>0</v>
          </cell>
          <cell r="Q347">
            <v>0</v>
          </cell>
          <cell r="R347">
            <v>0</v>
          </cell>
          <cell r="S347" t="str">
            <v>Uniform</v>
          </cell>
          <cell r="T347">
            <v>0</v>
          </cell>
          <cell r="U347">
            <v>0</v>
          </cell>
          <cell r="V347">
            <v>0</v>
          </cell>
          <cell r="W347" t="str">
            <v>Uniform</v>
          </cell>
          <cell r="X347">
            <v>0</v>
          </cell>
          <cell r="Y347">
            <v>0</v>
          </cell>
          <cell r="Z347">
            <v>0</v>
          </cell>
          <cell r="AA347" t="str">
            <v>Uniform</v>
          </cell>
          <cell r="AB347">
            <v>0</v>
          </cell>
          <cell r="AC347">
            <v>0</v>
          </cell>
          <cell r="AD347">
            <v>0</v>
          </cell>
          <cell r="AE347" t="str">
            <v>Uniform</v>
          </cell>
          <cell r="AF347">
            <v>0</v>
          </cell>
          <cell r="AG347">
            <v>0</v>
          </cell>
          <cell r="AH347">
            <v>0</v>
          </cell>
          <cell r="AI347" t="str">
            <v>Uniform</v>
          </cell>
          <cell r="AJ347">
            <v>0</v>
          </cell>
          <cell r="AK347">
            <v>0</v>
          </cell>
          <cell r="AL347">
            <v>0</v>
          </cell>
          <cell r="AM347" t="str">
            <v>Uniform</v>
          </cell>
          <cell r="AN347">
            <v>0</v>
          </cell>
          <cell r="AO347">
            <v>0</v>
          </cell>
          <cell r="AP347">
            <v>0</v>
          </cell>
          <cell r="AQ347" t="str">
            <v>Uniform</v>
          </cell>
          <cell r="AR347">
            <v>0</v>
          </cell>
          <cell r="AS347">
            <v>0</v>
          </cell>
          <cell r="AT347">
            <v>0</v>
          </cell>
          <cell r="AU347" t="str">
            <v>Uniform</v>
          </cell>
          <cell r="AV347">
            <v>0</v>
          </cell>
          <cell r="AW347">
            <v>0</v>
          </cell>
          <cell r="AX347">
            <v>0</v>
          </cell>
          <cell r="AY347" t="str">
            <v>Uniform</v>
          </cell>
          <cell r="AZ347">
            <v>0</v>
          </cell>
          <cell r="BA347">
            <v>0</v>
          </cell>
          <cell r="BB347">
            <v>0</v>
          </cell>
          <cell r="BC347" t="str">
            <v>Uniform</v>
          </cell>
          <cell r="BD347">
            <v>0</v>
          </cell>
          <cell r="BE347">
            <v>0</v>
          </cell>
          <cell r="BF347">
            <v>0</v>
          </cell>
          <cell r="BG347" t="str">
            <v>Uniform</v>
          </cell>
          <cell r="BH347">
            <v>0</v>
          </cell>
          <cell r="BI347">
            <v>0</v>
          </cell>
          <cell r="BJ347">
            <v>0</v>
          </cell>
          <cell r="BK347" t="str">
            <v>Uniform</v>
          </cell>
          <cell r="BL347">
            <v>0</v>
          </cell>
          <cell r="BM347">
            <v>0</v>
          </cell>
          <cell r="BN347">
            <v>0</v>
          </cell>
          <cell r="BO347" t="str">
            <v>Uniform</v>
          </cell>
          <cell r="BP347">
            <v>0</v>
          </cell>
          <cell r="BQ347">
            <v>0</v>
          </cell>
          <cell r="BR347">
            <v>0</v>
          </cell>
          <cell r="BS347" t="str">
            <v>Uniform</v>
          </cell>
          <cell r="BT347">
            <v>0</v>
          </cell>
          <cell r="BU347">
            <v>0</v>
          </cell>
          <cell r="BV347">
            <v>0</v>
          </cell>
          <cell r="BW347" t="str">
            <v>Uniform</v>
          </cell>
          <cell r="BX347">
            <v>0</v>
          </cell>
          <cell r="BY347">
            <v>0</v>
          </cell>
          <cell r="BZ347">
            <v>0</v>
          </cell>
          <cell r="CA347" t="str">
            <v>Uniform</v>
          </cell>
          <cell r="CB347">
            <v>0</v>
          </cell>
          <cell r="CC347">
            <v>0</v>
          </cell>
          <cell r="CD347">
            <v>0</v>
          </cell>
          <cell r="CE347" t="str">
            <v>Uniform</v>
          </cell>
          <cell r="CF347">
            <v>0</v>
          </cell>
          <cell r="CG347">
            <v>0</v>
          </cell>
          <cell r="CH347">
            <v>0</v>
          </cell>
          <cell r="CI347" t="str">
            <v>Uniform</v>
          </cell>
          <cell r="CJ347">
            <v>0</v>
          </cell>
          <cell r="CK347">
            <v>0</v>
          </cell>
          <cell r="CL347">
            <v>0</v>
          </cell>
          <cell r="CM347" t="str">
            <v>Uniform</v>
          </cell>
          <cell r="CN347">
            <v>0</v>
          </cell>
          <cell r="CO347">
            <v>0</v>
          </cell>
          <cell r="CP347">
            <v>0</v>
          </cell>
          <cell r="CQ347" t="str">
            <v>Uniform</v>
          </cell>
          <cell r="CR347">
            <v>0</v>
          </cell>
          <cell r="CS347">
            <v>0</v>
          </cell>
          <cell r="CT347">
            <v>0</v>
          </cell>
          <cell r="CU347" t="str">
            <v>Uniform</v>
          </cell>
          <cell r="CV347">
            <v>0</v>
          </cell>
          <cell r="CW347">
            <v>0</v>
          </cell>
          <cell r="CX347">
            <v>0</v>
          </cell>
          <cell r="CY347" t="str">
            <v>Uniform</v>
          </cell>
          <cell r="CZ347">
            <v>0</v>
          </cell>
          <cell r="DA347">
            <v>0</v>
          </cell>
          <cell r="DB347">
            <v>0</v>
          </cell>
          <cell r="DC347" t="str">
            <v>Uniform</v>
          </cell>
          <cell r="DD347">
            <v>0</v>
          </cell>
          <cell r="DE347">
            <v>0</v>
          </cell>
          <cell r="DF347">
            <v>0</v>
          </cell>
          <cell r="DG347" t="str">
            <v>Uniform</v>
          </cell>
          <cell r="DH347">
            <v>0</v>
          </cell>
          <cell r="DI347">
            <v>0</v>
          </cell>
          <cell r="DJ347">
            <v>0</v>
          </cell>
          <cell r="DK347" t="str">
            <v>Uniform</v>
          </cell>
          <cell r="DL347">
            <v>0</v>
          </cell>
          <cell r="DM347">
            <v>0</v>
          </cell>
          <cell r="DN347">
            <v>0</v>
          </cell>
          <cell r="DO347" t="str">
            <v>Uniform</v>
          </cell>
          <cell r="EB347">
            <v>0</v>
          </cell>
          <cell r="EC347">
            <v>0</v>
          </cell>
          <cell r="ED347">
            <v>0</v>
          </cell>
          <cell r="EE347" t="str">
            <v>Uniform</v>
          </cell>
        </row>
        <row r="348">
          <cell r="E348" t="str">
            <v>2_PPump_cnt</v>
          </cell>
          <cell r="F348" t="str">
            <v>count</v>
          </cell>
          <cell r="G348" t="e">
            <v>#NAME?</v>
          </cell>
          <cell r="H348">
            <v>14.027142857142858</v>
          </cell>
          <cell r="I348">
            <v>26.0123142857143</v>
          </cell>
          <cell r="J348">
            <v>48.489285714285714</v>
          </cell>
          <cell r="K348" t="str">
            <v>Triangular</v>
          </cell>
          <cell r="L348">
            <v>14.027142857142858</v>
          </cell>
          <cell r="M348">
            <v>26.0123142857143</v>
          </cell>
          <cell r="N348">
            <v>48.489285714285714</v>
          </cell>
          <cell r="O348" t="str">
            <v>Triangular</v>
          </cell>
          <cell r="P348">
            <v>192.50945945945946</v>
          </cell>
          <cell r="Q348">
            <v>392.11024324324319</v>
          </cell>
          <cell r="R348">
            <v>606.52972972972964</v>
          </cell>
          <cell r="S348" t="str">
            <v>Triangular</v>
          </cell>
          <cell r="T348">
            <v>192.50945945945946</v>
          </cell>
          <cell r="U348">
            <v>392.11024324324319</v>
          </cell>
          <cell r="V348">
            <v>606.52972972972964</v>
          </cell>
          <cell r="W348" t="str">
            <v>Triangular</v>
          </cell>
          <cell r="X348">
            <v>192.50945945945946</v>
          </cell>
          <cell r="Y348">
            <v>392.11024324324319</v>
          </cell>
          <cell r="Z348">
            <v>606.52972972972964</v>
          </cell>
          <cell r="AA348" t="str">
            <v>Triangular</v>
          </cell>
          <cell r="AB348">
            <v>86.392500000000013</v>
          </cell>
          <cell r="AC348">
            <v>259.22119999999984</v>
          </cell>
          <cell r="AD348">
            <v>455.90749999999997</v>
          </cell>
          <cell r="AE348" t="str">
            <v>Triangular</v>
          </cell>
          <cell r="AF348">
            <v>86.392500000000013</v>
          </cell>
          <cell r="AG348">
            <v>259.22119999999984</v>
          </cell>
          <cell r="AH348">
            <v>455.90749999999997</v>
          </cell>
          <cell r="AI348" t="str">
            <v>Triangular</v>
          </cell>
          <cell r="AJ348">
            <v>86.392500000000013</v>
          </cell>
          <cell r="AK348">
            <v>259.22119999999984</v>
          </cell>
          <cell r="AL348">
            <v>455.90749999999997</v>
          </cell>
          <cell r="AM348" t="str">
            <v>Triangular</v>
          </cell>
          <cell r="AN348">
            <v>71.543181818181822</v>
          </cell>
          <cell r="AO348">
            <v>118.64745454545439</v>
          </cell>
          <cell r="AP348">
            <v>167.11363636363635</v>
          </cell>
          <cell r="AQ348" t="str">
            <v>Triangular</v>
          </cell>
          <cell r="AR348">
            <v>71.543181818181822</v>
          </cell>
          <cell r="AS348">
            <v>118.64745454545439</v>
          </cell>
          <cell r="AT348">
            <v>167.11363636363635</v>
          </cell>
          <cell r="AU348" t="str">
            <v>Triangular</v>
          </cell>
          <cell r="AV348">
            <v>71.543181818181822</v>
          </cell>
          <cell r="AW348">
            <v>118.64745454545439</v>
          </cell>
          <cell r="AX348">
            <v>167.11363636363635</v>
          </cell>
          <cell r="AY348" t="str">
            <v>Triangular</v>
          </cell>
          <cell r="AZ348">
            <v>112.26538461538462</v>
          </cell>
          <cell r="BA348">
            <v>200.45015384615348</v>
          </cell>
          <cell r="BB348">
            <v>291.15384615384613</v>
          </cell>
          <cell r="BC348" t="str">
            <v>Triangular</v>
          </cell>
          <cell r="BD348">
            <v>112.26538461538462</v>
          </cell>
          <cell r="BE348">
            <v>200.45015384615348</v>
          </cell>
          <cell r="BF348">
            <v>291.15384615384613</v>
          </cell>
          <cell r="BG348" t="str">
            <v>Triangular</v>
          </cell>
          <cell r="BH348">
            <v>0</v>
          </cell>
          <cell r="BI348">
            <v>1.6328571428571514</v>
          </cell>
          <cell r="BJ348">
            <v>5.1428571428571432</v>
          </cell>
          <cell r="BK348" t="str">
            <v>Triangular</v>
          </cell>
          <cell r="BL348">
            <v>50.793749999999996</v>
          </cell>
          <cell r="BM348">
            <v>249.13164999999989</v>
          </cell>
          <cell r="BN348">
            <v>533.3337499999999</v>
          </cell>
          <cell r="BO348" t="str">
            <v>Triangular</v>
          </cell>
          <cell r="BP348">
            <v>50.793749999999996</v>
          </cell>
          <cell r="BQ348">
            <v>249.13164999999989</v>
          </cell>
          <cell r="BR348">
            <v>533.3337499999999</v>
          </cell>
          <cell r="BS348" t="str">
            <v>Triangular</v>
          </cell>
          <cell r="BT348">
            <v>50.793749999999996</v>
          </cell>
          <cell r="BU348">
            <v>249.13164999999989</v>
          </cell>
          <cell r="BV348">
            <v>533.3337499999999</v>
          </cell>
          <cell r="BW348" t="str">
            <v>Triangular</v>
          </cell>
          <cell r="BX348">
            <v>19.246874999999999</v>
          </cell>
          <cell r="BY348">
            <v>62.982750000000003</v>
          </cell>
          <cell r="BZ348">
            <v>115.375</v>
          </cell>
          <cell r="CA348" t="str">
            <v>Triangular</v>
          </cell>
          <cell r="CB348">
            <v>14.216666666666667</v>
          </cell>
          <cell r="CC348">
            <v>43.000666666666675</v>
          </cell>
          <cell r="CD348">
            <v>77.11944444444444</v>
          </cell>
          <cell r="CE348" t="str">
            <v>Triangular</v>
          </cell>
          <cell r="CF348">
            <v>27.914583333333333</v>
          </cell>
          <cell r="CG348">
            <v>115.98305555555555</v>
          </cell>
          <cell r="CH348">
            <v>233.91944444444442</v>
          </cell>
          <cell r="CI348" t="str">
            <v>Triangular</v>
          </cell>
          <cell r="CJ348">
            <v>27.914583333333333</v>
          </cell>
          <cell r="CK348">
            <v>115.98305555555555</v>
          </cell>
          <cell r="CL348">
            <v>233.91944444444442</v>
          </cell>
          <cell r="CM348" t="str">
            <v>Triangular</v>
          </cell>
          <cell r="CN348">
            <v>2.25</v>
          </cell>
          <cell r="CO348">
            <v>7.1766249999999996</v>
          </cell>
          <cell r="CP348">
            <v>17.5</v>
          </cell>
          <cell r="CQ348" t="str">
            <v>Triangular</v>
          </cell>
          <cell r="CR348">
            <v>2.25</v>
          </cell>
          <cell r="CS348">
            <v>7.1766249999999996</v>
          </cell>
          <cell r="CT348">
            <v>17.5</v>
          </cell>
          <cell r="CU348" t="str">
            <v>Triangular</v>
          </cell>
          <cell r="CV348">
            <v>51.714285714285715</v>
          </cell>
          <cell r="CW348">
            <v>71.757000000000033</v>
          </cell>
          <cell r="CX348">
            <v>89.571428571428569</v>
          </cell>
          <cell r="CY348" t="str">
            <v>Triangular</v>
          </cell>
          <cell r="CZ348">
            <v>51.714285714285715</v>
          </cell>
          <cell r="DA348">
            <v>71.757000000000033</v>
          </cell>
          <cell r="DB348">
            <v>89.571428571428569</v>
          </cell>
          <cell r="DC348" t="str">
            <v>Triangular</v>
          </cell>
          <cell r="DD348">
            <v>23.8</v>
          </cell>
          <cell r="DE348">
            <v>54.625899999999916</v>
          </cell>
          <cell r="DF348">
            <v>84.7</v>
          </cell>
          <cell r="DG348" t="str">
            <v>Triangular</v>
          </cell>
          <cell r="DH348">
            <v>23.8</v>
          </cell>
          <cell r="DI348">
            <v>54.625899999999916</v>
          </cell>
          <cell r="DJ348">
            <v>84.7</v>
          </cell>
          <cell r="DK348" t="str">
            <v>Triangular</v>
          </cell>
          <cell r="DL348">
            <v>0.7</v>
          </cell>
          <cell r="DM348">
            <v>2.0255000000000005</v>
          </cell>
          <cell r="DN348">
            <v>4.9000000000000004</v>
          </cell>
          <cell r="DO348" t="str">
            <v>Triangular</v>
          </cell>
          <cell r="EB348">
            <v>75.509364261168386</v>
          </cell>
          <cell r="EC348">
            <v>107.9383951890035</v>
          </cell>
          <cell r="ED348">
            <v>145.80764604810997</v>
          </cell>
          <cell r="EE348" t="str">
            <v>Triangular</v>
          </cell>
        </row>
        <row r="349">
          <cell r="E349" t="str">
            <v>2_PPump_hrs</v>
          </cell>
          <cell r="F349" t="str">
            <v>hours</v>
          </cell>
          <cell r="G349" t="e">
            <v>#NAME?</v>
          </cell>
          <cell r="H349">
            <v>2118.3655832894997</v>
          </cell>
          <cell r="I349">
            <v>3142.9182604246162</v>
          </cell>
          <cell r="J349">
            <v>4269.0174857162137</v>
          </cell>
          <cell r="K349" t="str">
            <v>Triangular</v>
          </cell>
          <cell r="L349">
            <v>2118.3655832894997</v>
          </cell>
          <cell r="M349">
            <v>3142.9182604246162</v>
          </cell>
          <cell r="N349">
            <v>4269.0174857162137</v>
          </cell>
          <cell r="O349" t="str">
            <v>Triangular</v>
          </cell>
          <cell r="P349">
            <v>4980.0614418918913</v>
          </cell>
          <cell r="Q349">
            <v>6164.6481235675647</v>
          </cell>
          <cell r="R349">
            <v>7310.3587567567556</v>
          </cell>
          <cell r="S349" t="str">
            <v>Triangular</v>
          </cell>
          <cell r="T349">
            <v>4980.0614418918913</v>
          </cell>
          <cell r="U349">
            <v>6164.6481235675647</v>
          </cell>
          <cell r="V349">
            <v>7310.3587567567556</v>
          </cell>
          <cell r="W349" t="str">
            <v>Triangular</v>
          </cell>
          <cell r="X349">
            <v>4980.0614418918913</v>
          </cell>
          <cell r="Y349">
            <v>6164.6481235675647</v>
          </cell>
          <cell r="Z349">
            <v>7310.3587567567556</v>
          </cell>
          <cell r="AA349" t="str">
            <v>Triangular</v>
          </cell>
          <cell r="AB349">
            <v>4836.8999999999996</v>
          </cell>
          <cell r="AC349">
            <v>6576.8927999999987</v>
          </cell>
          <cell r="AD349">
            <v>8341.2000000000007</v>
          </cell>
          <cell r="AE349" t="str">
            <v>Triangular</v>
          </cell>
          <cell r="AF349">
            <v>4836.8999999999996</v>
          </cell>
          <cell r="AG349">
            <v>6576.8927999999987</v>
          </cell>
          <cell r="AH349">
            <v>8341.2000000000007</v>
          </cell>
          <cell r="AI349" t="str">
            <v>Triangular</v>
          </cell>
          <cell r="AJ349">
            <v>4836.8999999999996</v>
          </cell>
          <cell r="AK349">
            <v>6576.8927999999987</v>
          </cell>
          <cell r="AL349">
            <v>8341.2000000000007</v>
          </cell>
          <cell r="AM349" t="str">
            <v>Triangular</v>
          </cell>
          <cell r="AN349">
            <v>4790.181818181818</v>
          </cell>
          <cell r="AO349">
            <v>7242.7898181818255</v>
          </cell>
          <cell r="AP349">
            <v>8777.454545454546</v>
          </cell>
          <cell r="AQ349" t="str">
            <v>Triangular</v>
          </cell>
          <cell r="AR349">
            <v>4790.181818181818</v>
          </cell>
          <cell r="AS349">
            <v>7242.7898181818255</v>
          </cell>
          <cell r="AT349">
            <v>8777.454545454546</v>
          </cell>
          <cell r="AU349" t="str">
            <v>Triangular</v>
          </cell>
          <cell r="AV349">
            <v>4790.181818181818</v>
          </cell>
          <cell r="AW349">
            <v>7242.7898181818255</v>
          </cell>
          <cell r="AX349">
            <v>8777.454545454546</v>
          </cell>
          <cell r="AY349" t="str">
            <v>Triangular</v>
          </cell>
          <cell r="AZ349">
            <v>5403.6923076923076</v>
          </cell>
          <cell r="BA349">
            <v>7200.7606153846036</v>
          </cell>
          <cell r="BB349">
            <v>8784</v>
          </cell>
          <cell r="BC349" t="str">
            <v>Triangular</v>
          </cell>
          <cell r="BD349">
            <v>5403.6923076923076</v>
          </cell>
          <cell r="BE349">
            <v>7200.7606153846036</v>
          </cell>
          <cell r="BF349">
            <v>8784</v>
          </cell>
          <cell r="BG349" t="str">
            <v>Triangular</v>
          </cell>
          <cell r="BH349">
            <v>1251.4285714285713</v>
          </cell>
          <cell r="BI349">
            <v>4250.0468571428528</v>
          </cell>
          <cell r="BJ349">
            <v>7518.8571428571431</v>
          </cell>
          <cell r="BK349" t="str">
            <v>Triangular</v>
          </cell>
          <cell r="BL349">
            <v>4163.82857143</v>
          </cell>
          <cell r="BM349">
            <v>5945.2788000005012</v>
          </cell>
          <cell r="BN349">
            <v>7563.5442857150001</v>
          </cell>
          <cell r="BO349" t="str">
            <v>Triangular</v>
          </cell>
          <cell r="BP349">
            <v>4163.82857143</v>
          </cell>
          <cell r="BQ349">
            <v>5945.2788000005012</v>
          </cell>
          <cell r="BR349">
            <v>7563.5442857150001</v>
          </cell>
          <cell r="BS349" t="str">
            <v>Triangular</v>
          </cell>
          <cell r="BT349">
            <v>4163.82857143</v>
          </cell>
          <cell r="BU349">
            <v>5945.2788000005012</v>
          </cell>
          <cell r="BV349">
            <v>7563.5442857150001</v>
          </cell>
          <cell r="BW349" t="str">
            <v>Triangular</v>
          </cell>
          <cell r="BX349">
            <v>4355.7750000000015</v>
          </cell>
          <cell r="BY349">
            <v>6702.7380000000003</v>
          </cell>
          <cell r="BZ349">
            <v>8781</v>
          </cell>
          <cell r="CA349" t="str">
            <v>Triangular</v>
          </cell>
          <cell r="CB349">
            <v>5842.666666666667</v>
          </cell>
          <cell r="CC349">
            <v>7886.7306666666755</v>
          </cell>
          <cell r="CD349">
            <v>8773.3333333333339</v>
          </cell>
          <cell r="CE349" t="str">
            <v>Triangular</v>
          </cell>
          <cell r="CF349">
            <v>7299.4665597222229</v>
          </cell>
          <cell r="CG349">
            <v>8092.9760849950035</v>
          </cell>
          <cell r="CH349">
            <v>8758.9173652777772</v>
          </cell>
          <cell r="CI349" t="str">
            <v>Triangular</v>
          </cell>
          <cell r="CJ349">
            <v>7299.4665597222229</v>
          </cell>
          <cell r="CK349">
            <v>8092.9760849950035</v>
          </cell>
          <cell r="CL349">
            <v>8758.9173652777772</v>
          </cell>
          <cell r="CM349" t="str">
            <v>Triangular</v>
          </cell>
          <cell r="CN349">
            <v>1095</v>
          </cell>
          <cell r="CO349">
            <v>3951.8510000000001</v>
          </cell>
          <cell r="CP349">
            <v>6576</v>
          </cell>
          <cell r="CQ349" t="str">
            <v>Triangular</v>
          </cell>
          <cell r="CR349">
            <v>1095</v>
          </cell>
          <cell r="CS349">
            <v>3951.8510000000001</v>
          </cell>
          <cell r="CT349">
            <v>6576</v>
          </cell>
          <cell r="CU349" t="str">
            <v>Triangular</v>
          </cell>
          <cell r="CV349">
            <v>7375.2749619428569</v>
          </cell>
          <cell r="CW349">
            <v>8369.5829034456692</v>
          </cell>
          <cell r="CX349">
            <v>8760.0857142857149</v>
          </cell>
          <cell r="CY349" t="str">
            <v>Triangular</v>
          </cell>
          <cell r="CZ349">
            <v>7375.2749619428569</v>
          </cell>
          <cell r="DA349">
            <v>8369.5829034456692</v>
          </cell>
          <cell r="DB349">
            <v>8760.0857142857149</v>
          </cell>
          <cell r="DC349" t="str">
            <v>Triangular</v>
          </cell>
          <cell r="DD349">
            <v>2190</v>
          </cell>
          <cell r="DE349">
            <v>4222.673799999975</v>
          </cell>
          <cell r="DF349">
            <v>6570</v>
          </cell>
          <cell r="DG349" t="str">
            <v>Triangular</v>
          </cell>
          <cell r="DH349">
            <v>2190</v>
          </cell>
          <cell r="DI349">
            <v>4222.673799999975</v>
          </cell>
          <cell r="DJ349">
            <v>6570</v>
          </cell>
          <cell r="DK349" t="str">
            <v>Triangular</v>
          </cell>
          <cell r="DL349">
            <v>1752</v>
          </cell>
          <cell r="DM349">
            <v>3778.3979999999851</v>
          </cell>
          <cell r="DN349">
            <v>5708.4</v>
          </cell>
          <cell r="DO349" t="str">
            <v>Triangular</v>
          </cell>
          <cell r="EB349">
            <v>5148.2930551926211</v>
          </cell>
          <cell r="EC349">
            <v>5643.5794816284761</v>
          </cell>
          <cell r="ED349">
            <v>6089.8145502565221</v>
          </cell>
          <cell r="EE349" t="str">
            <v>Triangular</v>
          </cell>
        </row>
        <row r="350">
          <cell r="E350" t="str">
            <v>2_PPump_flare_rate</v>
          </cell>
          <cell r="G350" t="e">
            <v>#NAME?</v>
          </cell>
          <cell r="H350">
            <v>0</v>
          </cell>
          <cell r="I350">
            <v>0</v>
          </cell>
          <cell r="J350">
            <v>0</v>
          </cell>
          <cell r="K350" t="str">
            <v>Uniform</v>
          </cell>
          <cell r="L350">
            <v>0</v>
          </cell>
          <cell r="M350">
            <v>0</v>
          </cell>
          <cell r="N350">
            <v>0</v>
          </cell>
          <cell r="O350" t="str">
            <v>Uniform</v>
          </cell>
          <cell r="P350">
            <v>0</v>
          </cell>
          <cell r="Q350">
            <v>0</v>
          </cell>
          <cell r="R350">
            <v>0</v>
          </cell>
          <cell r="S350" t="str">
            <v>Uniform</v>
          </cell>
          <cell r="T350">
            <v>0</v>
          </cell>
          <cell r="U350">
            <v>0</v>
          </cell>
          <cell r="V350">
            <v>0</v>
          </cell>
          <cell r="W350" t="str">
            <v>Uniform</v>
          </cell>
          <cell r="X350">
            <v>0</v>
          </cell>
          <cell r="Y350">
            <v>0</v>
          </cell>
          <cell r="Z350">
            <v>0</v>
          </cell>
          <cell r="AA350" t="str">
            <v>Uniform</v>
          </cell>
          <cell r="AB350">
            <v>0</v>
          </cell>
          <cell r="AC350">
            <v>0</v>
          </cell>
          <cell r="AD350">
            <v>0</v>
          </cell>
          <cell r="AE350" t="str">
            <v>Uniform</v>
          </cell>
          <cell r="AF350">
            <v>0</v>
          </cell>
          <cell r="AG350">
            <v>0</v>
          </cell>
          <cell r="AH350">
            <v>0</v>
          </cell>
          <cell r="AI350" t="str">
            <v>Uniform</v>
          </cell>
          <cell r="AJ350">
            <v>0</v>
          </cell>
          <cell r="AK350">
            <v>0</v>
          </cell>
          <cell r="AL350">
            <v>0</v>
          </cell>
          <cell r="AM350" t="str">
            <v>Uniform</v>
          </cell>
          <cell r="AN350">
            <v>0</v>
          </cell>
          <cell r="AO350">
            <v>0</v>
          </cell>
          <cell r="AP350">
            <v>0</v>
          </cell>
          <cell r="AQ350" t="str">
            <v>Uniform</v>
          </cell>
          <cell r="AR350">
            <v>0</v>
          </cell>
          <cell r="AS350">
            <v>0</v>
          </cell>
          <cell r="AT350">
            <v>0</v>
          </cell>
          <cell r="AU350" t="str">
            <v>Uniform</v>
          </cell>
          <cell r="AV350">
            <v>0</v>
          </cell>
          <cell r="AW350">
            <v>0</v>
          </cell>
          <cell r="AX350">
            <v>0</v>
          </cell>
          <cell r="AY350" t="str">
            <v>Uniform</v>
          </cell>
          <cell r="AZ350">
            <v>0</v>
          </cell>
          <cell r="BA350">
            <v>0</v>
          </cell>
          <cell r="BB350">
            <v>0</v>
          </cell>
          <cell r="BC350" t="str">
            <v>Uniform</v>
          </cell>
          <cell r="BD350">
            <v>0</v>
          </cell>
          <cell r="BE350">
            <v>0</v>
          </cell>
          <cell r="BF350">
            <v>0</v>
          </cell>
          <cell r="BG350" t="str">
            <v>Uniform</v>
          </cell>
          <cell r="BH350">
            <v>0</v>
          </cell>
          <cell r="BI350">
            <v>0</v>
          </cell>
          <cell r="BJ350">
            <v>0</v>
          </cell>
          <cell r="BK350" t="str">
            <v>Uniform</v>
          </cell>
          <cell r="BL350">
            <v>0</v>
          </cell>
          <cell r="BM350">
            <v>0</v>
          </cell>
          <cell r="BN350">
            <v>0</v>
          </cell>
          <cell r="BO350" t="str">
            <v>Uniform</v>
          </cell>
          <cell r="BP350">
            <v>0</v>
          </cell>
          <cell r="BQ350">
            <v>0</v>
          </cell>
          <cell r="BR350">
            <v>0</v>
          </cell>
          <cell r="BS350" t="str">
            <v>Uniform</v>
          </cell>
          <cell r="BT350">
            <v>0</v>
          </cell>
          <cell r="BU350">
            <v>0</v>
          </cell>
          <cell r="BV350">
            <v>0</v>
          </cell>
          <cell r="BW350" t="str">
            <v>Uniform</v>
          </cell>
          <cell r="BX350">
            <v>0</v>
          </cell>
          <cell r="BY350">
            <v>0</v>
          </cell>
          <cell r="BZ350">
            <v>0</v>
          </cell>
          <cell r="CA350" t="str">
            <v>Uniform</v>
          </cell>
          <cell r="CB350">
            <v>0</v>
          </cell>
          <cell r="CC350">
            <v>0</v>
          </cell>
          <cell r="CD350">
            <v>0</v>
          </cell>
          <cell r="CE350" t="str">
            <v>Uniform</v>
          </cell>
          <cell r="CF350">
            <v>0</v>
          </cell>
          <cell r="CG350">
            <v>0</v>
          </cell>
          <cell r="CH350">
            <v>0</v>
          </cell>
          <cell r="CI350" t="str">
            <v>Uniform</v>
          </cell>
          <cell r="CJ350">
            <v>0</v>
          </cell>
          <cell r="CK350">
            <v>0</v>
          </cell>
          <cell r="CL350">
            <v>0</v>
          </cell>
          <cell r="CM350" t="str">
            <v>Uniform</v>
          </cell>
          <cell r="CN350">
            <v>0</v>
          </cell>
          <cell r="CO350">
            <v>0</v>
          </cell>
          <cell r="CP350">
            <v>0</v>
          </cell>
          <cell r="CQ350" t="str">
            <v>Uniform</v>
          </cell>
          <cell r="CR350">
            <v>0</v>
          </cell>
          <cell r="CS350">
            <v>0</v>
          </cell>
          <cell r="CT350">
            <v>0</v>
          </cell>
          <cell r="CU350" t="str">
            <v>Uniform</v>
          </cell>
          <cell r="CV350">
            <v>0</v>
          </cell>
          <cell r="CW350">
            <v>0</v>
          </cell>
          <cell r="CX350">
            <v>0</v>
          </cell>
          <cell r="CY350" t="str">
            <v>Uniform</v>
          </cell>
          <cell r="CZ350">
            <v>0</v>
          </cell>
          <cell r="DA350">
            <v>0</v>
          </cell>
          <cell r="DB350">
            <v>0</v>
          </cell>
          <cell r="DC350" t="str">
            <v>Uniform</v>
          </cell>
          <cell r="DD350">
            <v>0</v>
          </cell>
          <cell r="DE350">
            <v>0</v>
          </cell>
          <cell r="DF350">
            <v>0</v>
          </cell>
          <cell r="DG350" t="str">
            <v>Uniform</v>
          </cell>
          <cell r="DH350">
            <v>0</v>
          </cell>
          <cell r="DI350">
            <v>0</v>
          </cell>
          <cell r="DJ350">
            <v>0</v>
          </cell>
          <cell r="DK350" t="str">
            <v>Uniform</v>
          </cell>
          <cell r="DL350">
            <v>0</v>
          </cell>
          <cell r="DM350">
            <v>0</v>
          </cell>
          <cell r="DN350">
            <v>0</v>
          </cell>
          <cell r="DO350" t="str">
            <v>Uniform</v>
          </cell>
          <cell r="EB350">
            <v>0</v>
          </cell>
          <cell r="EC350">
            <v>0</v>
          </cell>
          <cell r="ED350">
            <v>0</v>
          </cell>
          <cell r="EE350" t="str">
            <v>Uniform</v>
          </cell>
        </row>
        <row r="351">
          <cell r="E351" t="str">
            <v>2_PPump_flare_eff</v>
          </cell>
          <cell r="G351" t="e">
            <v>#NAME?</v>
          </cell>
          <cell r="H351">
            <v>0</v>
          </cell>
          <cell r="I351">
            <v>0</v>
          </cell>
          <cell r="J351">
            <v>0</v>
          </cell>
          <cell r="K351" t="str">
            <v>Uniform</v>
          </cell>
          <cell r="L351">
            <v>0</v>
          </cell>
          <cell r="M351">
            <v>0</v>
          </cell>
          <cell r="N351">
            <v>0</v>
          </cell>
          <cell r="O351" t="str">
            <v>Uniform</v>
          </cell>
          <cell r="P351">
            <v>0</v>
          </cell>
          <cell r="Q351">
            <v>0</v>
          </cell>
          <cell r="R351">
            <v>0</v>
          </cell>
          <cell r="S351" t="str">
            <v>Uniform</v>
          </cell>
          <cell r="T351">
            <v>0</v>
          </cell>
          <cell r="U351">
            <v>0</v>
          </cell>
          <cell r="V351">
            <v>0</v>
          </cell>
          <cell r="W351" t="str">
            <v>Uniform</v>
          </cell>
          <cell r="X351">
            <v>0</v>
          </cell>
          <cell r="Y351">
            <v>0</v>
          </cell>
          <cell r="Z351">
            <v>0</v>
          </cell>
          <cell r="AA351" t="str">
            <v>Uniform</v>
          </cell>
          <cell r="AB351">
            <v>0</v>
          </cell>
          <cell r="AC351">
            <v>0</v>
          </cell>
          <cell r="AD351">
            <v>0</v>
          </cell>
          <cell r="AE351" t="str">
            <v>Uniform</v>
          </cell>
          <cell r="AF351">
            <v>0</v>
          </cell>
          <cell r="AG351">
            <v>0</v>
          </cell>
          <cell r="AH351">
            <v>0</v>
          </cell>
          <cell r="AI351" t="str">
            <v>Uniform</v>
          </cell>
          <cell r="AJ351">
            <v>0</v>
          </cell>
          <cell r="AK351">
            <v>0</v>
          </cell>
          <cell r="AL351">
            <v>0</v>
          </cell>
          <cell r="AM351" t="str">
            <v>Uniform</v>
          </cell>
          <cell r="AN351">
            <v>0</v>
          </cell>
          <cell r="AO351">
            <v>0</v>
          </cell>
          <cell r="AP351">
            <v>0</v>
          </cell>
          <cell r="AQ351" t="str">
            <v>Uniform</v>
          </cell>
          <cell r="AR351">
            <v>0</v>
          </cell>
          <cell r="AS351">
            <v>0</v>
          </cell>
          <cell r="AT351">
            <v>0</v>
          </cell>
          <cell r="AU351" t="str">
            <v>Uniform</v>
          </cell>
          <cell r="AV351">
            <v>0</v>
          </cell>
          <cell r="AW351">
            <v>0</v>
          </cell>
          <cell r="AX351">
            <v>0</v>
          </cell>
          <cell r="AY351" t="str">
            <v>Uniform</v>
          </cell>
          <cell r="AZ351">
            <v>0</v>
          </cell>
          <cell r="BA351">
            <v>0</v>
          </cell>
          <cell r="BB351">
            <v>0</v>
          </cell>
          <cell r="BC351" t="str">
            <v>Uniform</v>
          </cell>
          <cell r="BD351">
            <v>0</v>
          </cell>
          <cell r="BE351">
            <v>0</v>
          </cell>
          <cell r="BF351">
            <v>0</v>
          </cell>
          <cell r="BG351" t="str">
            <v>Uniform</v>
          </cell>
          <cell r="BH351">
            <v>0</v>
          </cell>
          <cell r="BI351">
            <v>0</v>
          </cell>
          <cell r="BJ351">
            <v>0</v>
          </cell>
          <cell r="BK351" t="str">
            <v>Uniform</v>
          </cell>
          <cell r="BL351">
            <v>0</v>
          </cell>
          <cell r="BM351">
            <v>0</v>
          </cell>
          <cell r="BN351">
            <v>0</v>
          </cell>
          <cell r="BO351" t="str">
            <v>Uniform</v>
          </cell>
          <cell r="BP351">
            <v>0</v>
          </cell>
          <cell r="BQ351">
            <v>0</v>
          </cell>
          <cell r="BR351">
            <v>0</v>
          </cell>
          <cell r="BS351" t="str">
            <v>Uniform</v>
          </cell>
          <cell r="BT351">
            <v>0</v>
          </cell>
          <cell r="BU351">
            <v>0</v>
          </cell>
          <cell r="BV351">
            <v>0</v>
          </cell>
          <cell r="BW351" t="str">
            <v>Uniform</v>
          </cell>
          <cell r="BX351">
            <v>0</v>
          </cell>
          <cell r="BY351">
            <v>0</v>
          </cell>
          <cell r="BZ351">
            <v>0</v>
          </cell>
          <cell r="CA351" t="str">
            <v>Uniform</v>
          </cell>
          <cell r="CB351">
            <v>0</v>
          </cell>
          <cell r="CC351">
            <v>0</v>
          </cell>
          <cell r="CD351">
            <v>0</v>
          </cell>
          <cell r="CE351" t="str">
            <v>Uniform</v>
          </cell>
          <cell r="CF351">
            <v>0</v>
          </cell>
          <cell r="CG351">
            <v>0</v>
          </cell>
          <cell r="CH351">
            <v>0</v>
          </cell>
          <cell r="CI351" t="str">
            <v>Uniform</v>
          </cell>
          <cell r="CJ351">
            <v>0</v>
          </cell>
          <cell r="CK351">
            <v>0</v>
          </cell>
          <cell r="CL351">
            <v>0</v>
          </cell>
          <cell r="CM351" t="str">
            <v>Uniform</v>
          </cell>
          <cell r="CN351">
            <v>0</v>
          </cell>
          <cell r="CO351">
            <v>0</v>
          </cell>
          <cell r="CP351">
            <v>0</v>
          </cell>
          <cell r="CQ351" t="str">
            <v>Uniform</v>
          </cell>
          <cell r="CR351">
            <v>0</v>
          </cell>
          <cell r="CS351">
            <v>0</v>
          </cell>
          <cell r="CT351">
            <v>0</v>
          </cell>
          <cell r="CU351" t="str">
            <v>Uniform</v>
          </cell>
          <cell r="CV351">
            <v>0</v>
          </cell>
          <cell r="CW351">
            <v>0</v>
          </cell>
          <cell r="CX351">
            <v>0</v>
          </cell>
          <cell r="CY351" t="str">
            <v>Uniform</v>
          </cell>
          <cell r="CZ351">
            <v>0</v>
          </cell>
          <cell r="DA351">
            <v>0</v>
          </cell>
          <cell r="DB351">
            <v>0</v>
          </cell>
          <cell r="DC351" t="str">
            <v>Uniform</v>
          </cell>
          <cell r="DD351">
            <v>0</v>
          </cell>
          <cell r="DE351">
            <v>0</v>
          </cell>
          <cell r="DF351">
            <v>0</v>
          </cell>
          <cell r="DG351" t="str">
            <v>Uniform</v>
          </cell>
          <cell r="DH351">
            <v>0</v>
          </cell>
          <cell r="DI351">
            <v>0</v>
          </cell>
          <cell r="DJ351">
            <v>0</v>
          </cell>
          <cell r="DK351" t="str">
            <v>Uniform</v>
          </cell>
          <cell r="DL351">
            <v>0</v>
          </cell>
          <cell r="DM351">
            <v>0</v>
          </cell>
          <cell r="DN351">
            <v>0</v>
          </cell>
          <cell r="DO351" t="str">
            <v>Uniform</v>
          </cell>
          <cell r="EB351">
            <v>0</v>
          </cell>
          <cell r="EC351">
            <v>0</v>
          </cell>
          <cell r="ED351">
            <v>0</v>
          </cell>
          <cell r="EE351" t="str">
            <v>Uniform</v>
          </cell>
        </row>
        <row r="352">
          <cell r="E352" t="str">
            <v>2_GSconn_CO2</v>
          </cell>
          <cell r="F352" t="str">
            <v>metric tonnes</v>
          </cell>
          <cell r="G352" t="e">
            <v>#NAME?</v>
          </cell>
          <cell r="H352">
            <v>3.7220714285714288E-2</v>
          </cell>
          <cell r="I352">
            <v>5.8479257142857129E-2</v>
          </cell>
          <cell r="J352">
            <v>8.1572857142857141E-2</v>
          </cell>
          <cell r="K352" t="str">
            <v>Triangular</v>
          </cell>
          <cell r="L352">
            <v>3.7220714285714288E-2</v>
          </cell>
          <cell r="M352">
            <v>5.8479257142857129E-2</v>
          </cell>
          <cell r="N352">
            <v>8.1572857142857141E-2</v>
          </cell>
          <cell r="O352" t="str">
            <v>Triangular</v>
          </cell>
          <cell r="P352">
            <v>10.435840540540543</v>
          </cell>
          <cell r="Q352">
            <v>16.289629135135115</v>
          </cell>
          <cell r="R352">
            <v>22.592574324324325</v>
          </cell>
          <cell r="S352" t="str">
            <v>Triangular</v>
          </cell>
          <cell r="T352">
            <v>10.435840540540543</v>
          </cell>
          <cell r="U352">
            <v>16.289629135135115</v>
          </cell>
          <cell r="V352">
            <v>22.592574324324325</v>
          </cell>
          <cell r="W352" t="str">
            <v>Triangular</v>
          </cell>
          <cell r="X352">
            <v>10.435840540540543</v>
          </cell>
          <cell r="Y352">
            <v>16.289629135135115</v>
          </cell>
          <cell r="Z352">
            <v>22.592574324324325</v>
          </cell>
          <cell r="AA352" t="str">
            <v>Triangular</v>
          </cell>
          <cell r="AB352">
            <v>7.7788700000000004</v>
          </cell>
          <cell r="AC352">
            <v>15.363354199999989</v>
          </cell>
          <cell r="AD352">
            <v>24.381472500000005</v>
          </cell>
          <cell r="AE352" t="str">
            <v>Triangular</v>
          </cell>
          <cell r="AF352">
            <v>7.7788700000000004</v>
          </cell>
          <cell r="AG352">
            <v>15.363354199999989</v>
          </cell>
          <cell r="AH352">
            <v>24.381472500000005</v>
          </cell>
          <cell r="AI352" t="str">
            <v>Triangular</v>
          </cell>
          <cell r="AJ352">
            <v>7.7788700000000004</v>
          </cell>
          <cell r="AK352">
            <v>15.363354199999989</v>
          </cell>
          <cell r="AL352">
            <v>24.381472500000005</v>
          </cell>
          <cell r="AM352" t="str">
            <v>Triangular</v>
          </cell>
          <cell r="AN352">
            <v>4.3146954545454559</v>
          </cell>
          <cell r="AO352">
            <v>14.200579999999992</v>
          </cell>
          <cell r="AP352">
            <v>24.142181818181815</v>
          </cell>
          <cell r="AQ352" t="str">
            <v>Triangular</v>
          </cell>
          <cell r="AR352">
            <v>4.3146954545454559</v>
          </cell>
          <cell r="AS352">
            <v>14.200579999999992</v>
          </cell>
          <cell r="AT352">
            <v>24.142181818181815</v>
          </cell>
          <cell r="AU352" t="str">
            <v>Triangular</v>
          </cell>
          <cell r="AV352">
            <v>4.3146954545454559</v>
          </cell>
          <cell r="AW352">
            <v>14.200579999999992</v>
          </cell>
          <cell r="AX352">
            <v>24.142181818181815</v>
          </cell>
          <cell r="AY352" t="str">
            <v>Triangular</v>
          </cell>
          <cell r="AZ352">
            <v>9.5064923076923069</v>
          </cell>
          <cell r="BA352">
            <v>14.941683769230769</v>
          </cell>
          <cell r="BB352">
            <v>19.967692307692307</v>
          </cell>
          <cell r="BC352" t="str">
            <v>Triangular</v>
          </cell>
          <cell r="BD352">
            <v>9.5064923076923069</v>
          </cell>
          <cell r="BE352">
            <v>14.941683769230769</v>
          </cell>
          <cell r="BF352">
            <v>19.967692307692307</v>
          </cell>
          <cell r="BG352" t="str">
            <v>Triangular</v>
          </cell>
          <cell r="BH352">
            <v>1.6988571428571431</v>
          </cell>
          <cell r="BI352">
            <v>2.2980038571428518</v>
          </cell>
          <cell r="BJ352">
            <v>3.0873642857142851</v>
          </cell>
          <cell r="BK352" t="str">
            <v>Triangular</v>
          </cell>
          <cell r="BL352">
            <v>6.0397837500000007</v>
          </cell>
          <cell r="BM352">
            <v>10.222439299999998</v>
          </cell>
          <cell r="BN352">
            <v>14.745957499999999</v>
          </cell>
          <cell r="BO352" t="str">
            <v>Triangular</v>
          </cell>
          <cell r="BP352">
            <v>6.0397837500000007</v>
          </cell>
          <cell r="BQ352">
            <v>10.222439299999998</v>
          </cell>
          <cell r="BR352">
            <v>14.745957499999999</v>
          </cell>
          <cell r="BS352" t="str">
            <v>Triangular</v>
          </cell>
          <cell r="BT352">
            <v>6.0397837500000007</v>
          </cell>
          <cell r="BU352">
            <v>10.222439299999998</v>
          </cell>
          <cell r="BV352">
            <v>14.745957499999999</v>
          </cell>
          <cell r="BW352" t="str">
            <v>Triangular</v>
          </cell>
          <cell r="BX352">
            <v>4.7806093750000045</v>
          </cell>
          <cell r="BY352">
            <v>14.799243624999997</v>
          </cell>
          <cell r="BZ352">
            <v>27.017125</v>
          </cell>
          <cell r="CA352" t="str">
            <v>Triangular</v>
          </cell>
          <cell r="CB352">
            <v>2.9788250000000001</v>
          </cell>
          <cell r="CC352">
            <v>7.4619864444444373</v>
          </cell>
          <cell r="CD352">
            <v>12.501961111111108</v>
          </cell>
          <cell r="CE352" t="str">
            <v>Triangular</v>
          </cell>
          <cell r="CF352">
            <v>5.1188354166666654</v>
          </cell>
          <cell r="CG352">
            <v>11.627789194444437</v>
          </cell>
          <cell r="CH352">
            <v>19.483334722222217</v>
          </cell>
          <cell r="CI352" t="str">
            <v>Triangular</v>
          </cell>
          <cell r="CJ352">
            <v>5.1188354166666654</v>
          </cell>
          <cell r="CK352">
            <v>11.627789194444437</v>
          </cell>
          <cell r="CL352">
            <v>19.483334722222217</v>
          </cell>
          <cell r="CM352" t="str">
            <v>Triangular</v>
          </cell>
          <cell r="CN352">
            <v>2.085375</v>
          </cell>
          <cell r="CO352">
            <v>7.7504092500000201</v>
          </cell>
          <cell r="CP352">
            <v>14.737500000000001</v>
          </cell>
          <cell r="CQ352" t="str">
            <v>Triangular</v>
          </cell>
          <cell r="CR352">
            <v>2.085375</v>
          </cell>
          <cell r="CS352">
            <v>7.7504092500000201</v>
          </cell>
          <cell r="CT352">
            <v>14.737500000000001</v>
          </cell>
          <cell r="CU352" t="str">
            <v>Triangular</v>
          </cell>
          <cell r="CV352">
            <v>0.13500000000000001</v>
          </cell>
          <cell r="CW352">
            <v>0.97629157142856282</v>
          </cell>
          <cell r="CX352">
            <v>3.0390000000000001</v>
          </cell>
          <cell r="CY352" t="str">
            <v>Triangular</v>
          </cell>
          <cell r="CZ352">
            <v>0.13500000000000001</v>
          </cell>
          <cell r="DA352">
            <v>0.97629157142856282</v>
          </cell>
          <cell r="DB352">
            <v>3.0390000000000001</v>
          </cell>
          <cell r="DC352" t="str">
            <v>Triangular</v>
          </cell>
          <cell r="DD352">
            <v>9.1073000000000004</v>
          </cell>
          <cell r="DE352">
            <v>23.879001300000024</v>
          </cell>
          <cell r="DF352">
            <v>41.148399999999995</v>
          </cell>
          <cell r="DG352" t="str">
            <v>Triangular</v>
          </cell>
          <cell r="DH352">
            <v>9.1073000000000004</v>
          </cell>
          <cell r="DI352">
            <v>23.879001300000024</v>
          </cell>
          <cell r="DJ352">
            <v>41.148399999999995</v>
          </cell>
          <cell r="DK352" t="str">
            <v>Triangular</v>
          </cell>
          <cell r="DL352">
            <v>4.7540399999999998</v>
          </cell>
          <cell r="DM352">
            <v>11.300222900000017</v>
          </cell>
          <cell r="DN352">
            <v>18.028560000000002</v>
          </cell>
          <cell r="DO352" t="str">
            <v>Triangular</v>
          </cell>
          <cell r="EB352">
            <v>13.992821649484533</v>
          </cell>
          <cell r="EC352">
            <v>17.493694701030911</v>
          </cell>
          <cell r="ED352">
            <v>21.060824312714768</v>
          </cell>
          <cell r="EE352" t="str">
            <v>Triangular</v>
          </cell>
        </row>
        <row r="353">
          <cell r="E353" t="str">
            <v>2_GSconn_CH4</v>
          </cell>
          <cell r="F353" t="str">
            <v>metric tonnes</v>
          </cell>
          <cell r="G353" t="e">
            <v>#NAME?</v>
          </cell>
          <cell r="H353">
            <v>9.3046949999999988</v>
          </cell>
          <cell r="I353">
            <v>15.393776228571451</v>
          </cell>
          <cell r="J353">
            <v>22.44792571428572</v>
          </cell>
          <cell r="K353" t="str">
            <v>Triangular</v>
          </cell>
          <cell r="L353">
            <v>9.3046949999999988</v>
          </cell>
          <cell r="M353">
            <v>15.393776228571451</v>
          </cell>
          <cell r="N353">
            <v>22.44792571428572</v>
          </cell>
          <cell r="O353" t="str">
            <v>Triangular</v>
          </cell>
          <cell r="P353">
            <v>125.25467972972977</v>
          </cell>
          <cell r="Q353">
            <v>177.2768550810811</v>
          </cell>
          <cell r="R353">
            <v>231.39245405405407</v>
          </cell>
          <cell r="S353" t="str">
            <v>Triangular</v>
          </cell>
          <cell r="T353">
            <v>125.25467972972977</v>
          </cell>
          <cell r="U353">
            <v>177.2768550810811</v>
          </cell>
          <cell r="V353">
            <v>231.39245405405407</v>
          </cell>
          <cell r="W353" t="str">
            <v>Triangular</v>
          </cell>
          <cell r="X353">
            <v>125.25467972972977</v>
          </cell>
          <cell r="Y353">
            <v>177.2768550810811</v>
          </cell>
          <cell r="Z353">
            <v>231.39245405405407</v>
          </cell>
          <cell r="AA353" t="str">
            <v>Triangular</v>
          </cell>
          <cell r="AB353">
            <v>82.016619999999989</v>
          </cell>
          <cell r="AC353">
            <v>130.96366210000022</v>
          </cell>
          <cell r="AD353">
            <v>180.34128249999998</v>
          </cell>
          <cell r="AE353" t="str">
            <v>Triangular</v>
          </cell>
          <cell r="AF353">
            <v>82.016619999999989</v>
          </cell>
          <cell r="AG353">
            <v>130.96366210000022</v>
          </cell>
          <cell r="AH353">
            <v>180.34128249999998</v>
          </cell>
          <cell r="AI353" t="str">
            <v>Triangular</v>
          </cell>
          <cell r="AJ353">
            <v>82.016619999999989</v>
          </cell>
          <cell r="AK353">
            <v>130.96366210000022</v>
          </cell>
          <cell r="AL353">
            <v>180.34128249999998</v>
          </cell>
          <cell r="AM353" t="str">
            <v>Triangular</v>
          </cell>
          <cell r="AN353">
            <v>70.122190909090918</v>
          </cell>
          <cell r="AO353">
            <v>201.12483454545486</v>
          </cell>
          <cell r="AP353">
            <v>329.95292499999999</v>
          </cell>
          <cell r="AQ353" t="str">
            <v>Triangular</v>
          </cell>
          <cell r="AR353">
            <v>70.122190909090918</v>
          </cell>
          <cell r="AS353">
            <v>201.12483454545486</v>
          </cell>
          <cell r="AT353">
            <v>329.95292499999999</v>
          </cell>
          <cell r="AU353" t="str">
            <v>Triangular</v>
          </cell>
          <cell r="AV353">
            <v>70.122190909090918</v>
          </cell>
          <cell r="AW353">
            <v>201.12483454545486</v>
          </cell>
          <cell r="AX353">
            <v>329.95292499999999</v>
          </cell>
          <cell r="AY353" t="str">
            <v>Triangular</v>
          </cell>
          <cell r="AZ353">
            <v>150.84157500000003</v>
          </cell>
          <cell r="BA353">
            <v>234.4771396153846</v>
          </cell>
          <cell r="BB353">
            <v>312.96284615384621</v>
          </cell>
          <cell r="BC353" t="str">
            <v>Triangular</v>
          </cell>
          <cell r="BD353">
            <v>150.84157500000003</v>
          </cell>
          <cell r="BE353">
            <v>234.4771396153846</v>
          </cell>
          <cell r="BF353">
            <v>312.96284615384621</v>
          </cell>
          <cell r="BG353" t="str">
            <v>Triangular</v>
          </cell>
          <cell r="BH353">
            <v>62.684046428571435</v>
          </cell>
          <cell r="BI353">
            <v>113.30815014285729</v>
          </cell>
          <cell r="BJ353">
            <v>168.20985714285715</v>
          </cell>
          <cell r="BK353" t="str">
            <v>Triangular</v>
          </cell>
          <cell r="BL353">
            <v>364.40403499999996</v>
          </cell>
          <cell r="BM353">
            <v>696.29710729999999</v>
          </cell>
          <cell r="BN353">
            <v>1093.6458500000001</v>
          </cell>
          <cell r="BO353" t="str">
            <v>Triangular</v>
          </cell>
          <cell r="BP353">
            <v>364.40403499999996</v>
          </cell>
          <cell r="BQ353">
            <v>696.29710729999999</v>
          </cell>
          <cell r="BR353">
            <v>1093.6458500000001</v>
          </cell>
          <cell r="BS353" t="str">
            <v>Triangular</v>
          </cell>
          <cell r="BT353">
            <v>364.40403499999996</v>
          </cell>
          <cell r="BU353">
            <v>696.29710729999999</v>
          </cell>
          <cell r="BV353">
            <v>1093.6458500000001</v>
          </cell>
          <cell r="BW353" t="str">
            <v>Triangular</v>
          </cell>
          <cell r="BX353">
            <v>58.81052187500002</v>
          </cell>
          <cell r="BY353">
            <v>183.65689299999991</v>
          </cell>
          <cell r="BZ353">
            <v>336.43001562500001</v>
          </cell>
          <cell r="CA353" t="str">
            <v>Triangular</v>
          </cell>
          <cell r="CB353">
            <v>36.520550000000007</v>
          </cell>
          <cell r="CC353">
            <v>101.41790333333309</v>
          </cell>
          <cell r="CD353">
            <v>178.3874638888889</v>
          </cell>
          <cell r="CE353" t="str">
            <v>Triangular</v>
          </cell>
          <cell r="CF353">
            <v>107.14455555555558</v>
          </cell>
          <cell r="CG353">
            <v>195.82377688888906</v>
          </cell>
          <cell r="CH353">
            <v>314.54515347222213</v>
          </cell>
          <cell r="CI353" t="str">
            <v>Triangular</v>
          </cell>
          <cell r="CJ353">
            <v>107.14455555555558</v>
          </cell>
          <cell r="CK353">
            <v>195.82377688888906</v>
          </cell>
          <cell r="CL353">
            <v>314.54515347222213</v>
          </cell>
          <cell r="CM353" t="str">
            <v>Triangular</v>
          </cell>
          <cell r="CN353">
            <v>12.564625000000001</v>
          </cell>
          <cell r="CO353">
            <v>58.934965500000153</v>
          </cell>
          <cell r="CP353">
            <v>113.1929375</v>
          </cell>
          <cell r="CQ353" t="str">
            <v>Triangular</v>
          </cell>
          <cell r="CR353">
            <v>12.564625000000001</v>
          </cell>
          <cell r="CS353">
            <v>58.934965500000153</v>
          </cell>
          <cell r="CT353">
            <v>113.1929375</v>
          </cell>
          <cell r="CU353" t="str">
            <v>Triangular</v>
          </cell>
          <cell r="CV353">
            <v>6.1660500000000011</v>
          </cell>
          <cell r="CW353">
            <v>32.348486999999878</v>
          </cell>
          <cell r="CX353">
            <v>93.42728571428573</v>
          </cell>
          <cell r="CY353" t="str">
            <v>Triangular</v>
          </cell>
          <cell r="CZ353">
            <v>6.1660500000000011</v>
          </cell>
          <cell r="DA353">
            <v>32.348486999999878</v>
          </cell>
          <cell r="DB353">
            <v>93.42728571428573</v>
          </cell>
          <cell r="DC353" t="str">
            <v>Triangular</v>
          </cell>
          <cell r="DD353">
            <v>81.998819999999981</v>
          </cell>
          <cell r="DE353">
            <v>183.87841960000006</v>
          </cell>
          <cell r="DF353">
            <v>300.64920000000001</v>
          </cell>
          <cell r="DG353" t="str">
            <v>Triangular</v>
          </cell>
          <cell r="DH353">
            <v>81.998819999999981</v>
          </cell>
          <cell r="DI353">
            <v>183.87841960000006</v>
          </cell>
          <cell r="DJ353">
            <v>300.64920000000001</v>
          </cell>
          <cell r="DK353" t="str">
            <v>Triangular</v>
          </cell>
          <cell r="DL353">
            <v>49.118092499999996</v>
          </cell>
          <cell r="DM353">
            <v>108.28637730000008</v>
          </cell>
          <cell r="DN353">
            <v>169.7748</v>
          </cell>
          <cell r="DO353" t="str">
            <v>Triangular</v>
          </cell>
          <cell r="EB353">
            <v>140.30683951890038</v>
          </cell>
          <cell r="EC353">
            <v>173.35213016838483</v>
          </cell>
          <cell r="ED353">
            <v>212.05913986254296</v>
          </cell>
          <cell r="EE353" t="str">
            <v>Triangular</v>
          </cell>
        </row>
        <row r="354">
          <cell r="E354" t="str">
            <v>2_GSflange_CO2</v>
          </cell>
          <cell r="F354" t="str">
            <v>metric tonnes</v>
          </cell>
          <cell r="G354" t="e">
            <v>#NAME?</v>
          </cell>
          <cell r="H354">
            <v>0</v>
          </cell>
          <cell r="I354">
            <v>4.3291428571428628E-4</v>
          </cell>
          <cell r="J354">
            <v>1.3714285714285714E-3</v>
          </cell>
          <cell r="K354" t="str">
            <v>Triangular</v>
          </cell>
          <cell r="L354">
            <v>0</v>
          </cell>
          <cell r="M354">
            <v>4.3291428571428628E-4</v>
          </cell>
          <cell r="N354">
            <v>1.3714285714285714E-3</v>
          </cell>
          <cell r="O354" t="str">
            <v>Triangular</v>
          </cell>
          <cell r="P354">
            <v>0</v>
          </cell>
          <cell r="Q354">
            <v>0</v>
          </cell>
          <cell r="R354">
            <v>0</v>
          </cell>
          <cell r="S354" t="str">
            <v>Triangular</v>
          </cell>
          <cell r="T354">
            <v>0</v>
          </cell>
          <cell r="U354">
            <v>0</v>
          </cell>
          <cell r="V354">
            <v>0</v>
          </cell>
          <cell r="W354" t="str">
            <v>Triangular</v>
          </cell>
          <cell r="X354">
            <v>0</v>
          </cell>
          <cell r="Y354">
            <v>0</v>
          </cell>
          <cell r="Z354">
            <v>0</v>
          </cell>
          <cell r="AA354" t="str">
            <v>Triangular</v>
          </cell>
          <cell r="AB354">
            <v>0</v>
          </cell>
          <cell r="AC354">
            <v>0</v>
          </cell>
          <cell r="AD354">
            <v>0</v>
          </cell>
          <cell r="AE354" t="str">
            <v>Triangular</v>
          </cell>
          <cell r="AF354">
            <v>0</v>
          </cell>
          <cell r="AG354">
            <v>0</v>
          </cell>
          <cell r="AH354">
            <v>0</v>
          </cell>
          <cell r="AI354" t="str">
            <v>Triangular</v>
          </cell>
          <cell r="AJ354">
            <v>0</v>
          </cell>
          <cell r="AK354">
            <v>0</v>
          </cell>
          <cell r="AL354">
            <v>0</v>
          </cell>
          <cell r="AM354" t="str">
            <v>Triangular</v>
          </cell>
          <cell r="AN354">
            <v>0</v>
          </cell>
          <cell r="AO354">
            <v>0</v>
          </cell>
          <cell r="AP354">
            <v>0</v>
          </cell>
          <cell r="AQ354" t="str">
            <v>Triangular</v>
          </cell>
          <cell r="AR354">
            <v>0</v>
          </cell>
          <cell r="AS354">
            <v>0</v>
          </cell>
          <cell r="AT354">
            <v>0</v>
          </cell>
          <cell r="AU354" t="str">
            <v>Triangular</v>
          </cell>
          <cell r="AV354">
            <v>0</v>
          </cell>
          <cell r="AW354">
            <v>0</v>
          </cell>
          <cell r="AX354">
            <v>0</v>
          </cell>
          <cell r="AY354" t="str">
            <v>Triangular</v>
          </cell>
          <cell r="AZ354">
            <v>0</v>
          </cell>
          <cell r="BA354">
            <v>0</v>
          </cell>
          <cell r="BB354">
            <v>0</v>
          </cell>
          <cell r="BC354" t="str">
            <v>Triangular</v>
          </cell>
          <cell r="BD354">
            <v>0</v>
          </cell>
          <cell r="BE354">
            <v>0</v>
          </cell>
          <cell r="BF354">
            <v>0</v>
          </cell>
          <cell r="BG354" t="str">
            <v>Triangular</v>
          </cell>
          <cell r="BH354">
            <v>0</v>
          </cell>
          <cell r="BI354">
            <v>0</v>
          </cell>
          <cell r="BJ354">
            <v>0</v>
          </cell>
          <cell r="BK354" t="str">
            <v>Triangular</v>
          </cell>
          <cell r="BL354">
            <v>0</v>
          </cell>
          <cell r="BM354">
            <v>0</v>
          </cell>
          <cell r="BN354">
            <v>0</v>
          </cell>
          <cell r="BO354" t="str">
            <v>Triangular</v>
          </cell>
          <cell r="BP354">
            <v>0</v>
          </cell>
          <cell r="BQ354">
            <v>0</v>
          </cell>
          <cell r="BR354">
            <v>0</v>
          </cell>
          <cell r="BS354" t="str">
            <v>Triangular</v>
          </cell>
          <cell r="BT354">
            <v>0</v>
          </cell>
          <cell r="BU354">
            <v>0</v>
          </cell>
          <cell r="BV354">
            <v>0</v>
          </cell>
          <cell r="BW354" t="str">
            <v>Triangular</v>
          </cell>
          <cell r="BX354">
            <v>0</v>
          </cell>
          <cell r="BY354">
            <v>0</v>
          </cell>
          <cell r="BZ354">
            <v>0</v>
          </cell>
          <cell r="CA354" t="str">
            <v>Triangular</v>
          </cell>
          <cell r="CB354">
            <v>0</v>
          </cell>
          <cell r="CC354">
            <v>0</v>
          </cell>
          <cell r="CD354">
            <v>0</v>
          </cell>
          <cell r="CE354" t="str">
            <v>Triangular</v>
          </cell>
          <cell r="CF354">
            <v>0</v>
          </cell>
          <cell r="CG354">
            <v>0</v>
          </cell>
          <cell r="CH354">
            <v>0</v>
          </cell>
          <cell r="CI354" t="str">
            <v>Triangular</v>
          </cell>
          <cell r="CJ354">
            <v>0</v>
          </cell>
          <cell r="CK354">
            <v>0</v>
          </cell>
          <cell r="CL354">
            <v>0</v>
          </cell>
          <cell r="CM354" t="str">
            <v>Triangular</v>
          </cell>
          <cell r="CN354">
            <v>0</v>
          </cell>
          <cell r="CO354">
            <v>0</v>
          </cell>
          <cell r="CP354">
            <v>0</v>
          </cell>
          <cell r="CQ354" t="str">
            <v>Triangular</v>
          </cell>
          <cell r="CR354">
            <v>0</v>
          </cell>
          <cell r="CS354">
            <v>0</v>
          </cell>
          <cell r="CT354">
            <v>0</v>
          </cell>
          <cell r="CU354" t="str">
            <v>Triangular</v>
          </cell>
          <cell r="CV354">
            <v>0</v>
          </cell>
          <cell r="CW354">
            <v>0</v>
          </cell>
          <cell r="CX354">
            <v>0</v>
          </cell>
          <cell r="CY354" t="str">
            <v>Triangular</v>
          </cell>
          <cell r="CZ354">
            <v>0</v>
          </cell>
          <cell r="DA354">
            <v>0</v>
          </cell>
          <cell r="DB354">
            <v>0</v>
          </cell>
          <cell r="DC354" t="str">
            <v>Triangular</v>
          </cell>
          <cell r="DD354">
            <v>0</v>
          </cell>
          <cell r="DE354">
            <v>0</v>
          </cell>
          <cell r="DF354">
            <v>0</v>
          </cell>
          <cell r="DG354" t="str">
            <v>Triangular</v>
          </cell>
          <cell r="DH354">
            <v>0</v>
          </cell>
          <cell r="DI354">
            <v>0</v>
          </cell>
          <cell r="DJ354">
            <v>0</v>
          </cell>
          <cell r="DK354" t="str">
            <v>Triangular</v>
          </cell>
          <cell r="DL354">
            <v>0</v>
          </cell>
          <cell r="DM354">
            <v>0</v>
          </cell>
          <cell r="DN354">
            <v>0</v>
          </cell>
          <cell r="DO354" t="str">
            <v>Triangular</v>
          </cell>
          <cell r="EB354">
            <v>0</v>
          </cell>
          <cell r="EC354">
            <v>2.338615120274906E-3</v>
          </cell>
          <cell r="ED354">
            <v>1.2914089347079038E-2</v>
          </cell>
          <cell r="EE354" t="str">
            <v>Triangular</v>
          </cell>
        </row>
        <row r="355">
          <cell r="E355" t="str">
            <v>2_GSflange_CH4</v>
          </cell>
          <cell r="F355" t="str">
            <v>metric tonnes</v>
          </cell>
          <cell r="G355" t="e">
            <v>#NAME?</v>
          </cell>
          <cell r="H355">
            <v>0</v>
          </cell>
          <cell r="I355">
            <v>7.1052057142856673E-2</v>
          </cell>
          <cell r="J355">
            <v>0.22508571428571428</v>
          </cell>
          <cell r="K355" t="str">
            <v>Triangular</v>
          </cell>
          <cell r="L355">
            <v>0</v>
          </cell>
          <cell r="M355">
            <v>7.1052057142856673E-2</v>
          </cell>
          <cell r="N355">
            <v>0.22508571428571428</v>
          </cell>
          <cell r="O355" t="str">
            <v>Triangular</v>
          </cell>
          <cell r="P355">
            <v>0</v>
          </cell>
          <cell r="Q355">
            <v>0</v>
          </cell>
          <cell r="R355">
            <v>0</v>
          </cell>
          <cell r="S355" t="str">
            <v>Triangular</v>
          </cell>
          <cell r="T355">
            <v>0</v>
          </cell>
          <cell r="U355">
            <v>0</v>
          </cell>
          <cell r="V355">
            <v>0</v>
          </cell>
          <cell r="W355" t="str">
            <v>Triangular</v>
          </cell>
          <cell r="X355">
            <v>0</v>
          </cell>
          <cell r="Y355">
            <v>0</v>
          </cell>
          <cell r="Z355">
            <v>0</v>
          </cell>
          <cell r="AA355" t="str">
            <v>Triangular</v>
          </cell>
          <cell r="AB355">
            <v>0</v>
          </cell>
          <cell r="AC355">
            <v>0</v>
          </cell>
          <cell r="AD355">
            <v>0</v>
          </cell>
          <cell r="AE355" t="str">
            <v>Triangular</v>
          </cell>
          <cell r="AF355">
            <v>0</v>
          </cell>
          <cell r="AG355">
            <v>0</v>
          </cell>
          <cell r="AH355">
            <v>0</v>
          </cell>
          <cell r="AI355" t="str">
            <v>Triangular</v>
          </cell>
          <cell r="AJ355">
            <v>0</v>
          </cell>
          <cell r="AK355">
            <v>0</v>
          </cell>
          <cell r="AL355">
            <v>0</v>
          </cell>
          <cell r="AM355" t="str">
            <v>Triangular</v>
          </cell>
          <cell r="AN355">
            <v>0</v>
          </cell>
          <cell r="AO355">
            <v>0</v>
          </cell>
          <cell r="AP355">
            <v>0</v>
          </cell>
          <cell r="AQ355" t="str">
            <v>Triangular</v>
          </cell>
          <cell r="AR355">
            <v>0</v>
          </cell>
          <cell r="AS355">
            <v>0</v>
          </cell>
          <cell r="AT355">
            <v>0</v>
          </cell>
          <cell r="AU355" t="str">
            <v>Triangular</v>
          </cell>
          <cell r="AV355">
            <v>0</v>
          </cell>
          <cell r="AW355">
            <v>0</v>
          </cell>
          <cell r="AX355">
            <v>0</v>
          </cell>
          <cell r="AY355" t="str">
            <v>Triangular</v>
          </cell>
          <cell r="AZ355">
            <v>0</v>
          </cell>
          <cell r="BA355">
            <v>0</v>
          </cell>
          <cell r="BB355">
            <v>0</v>
          </cell>
          <cell r="BC355" t="str">
            <v>Triangular</v>
          </cell>
          <cell r="BD355">
            <v>0</v>
          </cell>
          <cell r="BE355">
            <v>0</v>
          </cell>
          <cell r="BF355">
            <v>0</v>
          </cell>
          <cell r="BG355" t="str">
            <v>Triangular</v>
          </cell>
          <cell r="BH355">
            <v>0</v>
          </cell>
          <cell r="BI355">
            <v>0</v>
          </cell>
          <cell r="BJ355">
            <v>0</v>
          </cell>
          <cell r="BK355" t="str">
            <v>Triangular</v>
          </cell>
          <cell r="BL355">
            <v>0</v>
          </cell>
          <cell r="BM355">
            <v>0</v>
          </cell>
          <cell r="BN355">
            <v>0</v>
          </cell>
          <cell r="BO355" t="str">
            <v>Triangular</v>
          </cell>
          <cell r="BP355">
            <v>0</v>
          </cell>
          <cell r="BQ355">
            <v>0</v>
          </cell>
          <cell r="BR355">
            <v>0</v>
          </cell>
          <cell r="BS355" t="str">
            <v>Triangular</v>
          </cell>
          <cell r="BT355">
            <v>0</v>
          </cell>
          <cell r="BU355">
            <v>0</v>
          </cell>
          <cell r="BV355">
            <v>0</v>
          </cell>
          <cell r="BW355" t="str">
            <v>Triangular</v>
          </cell>
          <cell r="BX355">
            <v>0</v>
          </cell>
          <cell r="BY355">
            <v>0</v>
          </cell>
          <cell r="BZ355">
            <v>0</v>
          </cell>
          <cell r="CA355" t="str">
            <v>Triangular</v>
          </cell>
          <cell r="CB355">
            <v>0</v>
          </cell>
          <cell r="CC355">
            <v>0</v>
          </cell>
          <cell r="CD355">
            <v>0</v>
          </cell>
          <cell r="CE355" t="str">
            <v>Triangular</v>
          </cell>
          <cell r="CF355">
            <v>0</v>
          </cell>
          <cell r="CG355">
            <v>0</v>
          </cell>
          <cell r="CH355">
            <v>0</v>
          </cell>
          <cell r="CI355" t="str">
            <v>Triangular</v>
          </cell>
          <cell r="CJ355">
            <v>0</v>
          </cell>
          <cell r="CK355">
            <v>0</v>
          </cell>
          <cell r="CL355">
            <v>0</v>
          </cell>
          <cell r="CM355" t="str">
            <v>Triangular</v>
          </cell>
          <cell r="CN355">
            <v>0</v>
          </cell>
          <cell r="CO355">
            <v>0</v>
          </cell>
          <cell r="CP355">
            <v>0</v>
          </cell>
          <cell r="CQ355" t="str">
            <v>Triangular</v>
          </cell>
          <cell r="CR355">
            <v>0</v>
          </cell>
          <cell r="CS355">
            <v>0</v>
          </cell>
          <cell r="CT355">
            <v>0</v>
          </cell>
          <cell r="CU355" t="str">
            <v>Triangular</v>
          </cell>
          <cell r="CV355">
            <v>0</v>
          </cell>
          <cell r="CW355">
            <v>0</v>
          </cell>
          <cell r="CX355">
            <v>0</v>
          </cell>
          <cell r="CY355" t="str">
            <v>Triangular</v>
          </cell>
          <cell r="CZ355">
            <v>0</v>
          </cell>
          <cell r="DA355">
            <v>0</v>
          </cell>
          <cell r="DB355">
            <v>0</v>
          </cell>
          <cell r="DC355" t="str">
            <v>Triangular</v>
          </cell>
          <cell r="DD355">
            <v>0</v>
          </cell>
          <cell r="DE355">
            <v>0</v>
          </cell>
          <cell r="DF355">
            <v>0</v>
          </cell>
          <cell r="DG355" t="str">
            <v>Triangular</v>
          </cell>
          <cell r="DH355">
            <v>0</v>
          </cell>
          <cell r="DI355">
            <v>0</v>
          </cell>
          <cell r="DJ355">
            <v>0</v>
          </cell>
          <cell r="DK355" t="str">
            <v>Triangular</v>
          </cell>
          <cell r="DL355">
            <v>0</v>
          </cell>
          <cell r="DM355">
            <v>0</v>
          </cell>
          <cell r="DN355">
            <v>0</v>
          </cell>
          <cell r="DO355" t="str">
            <v>Triangular</v>
          </cell>
          <cell r="EB355">
            <v>0</v>
          </cell>
          <cell r="EC355">
            <v>3.3518982817869331E-2</v>
          </cell>
          <cell r="ED355">
            <v>0.12477663230240549</v>
          </cell>
          <cell r="EE355" t="str">
            <v>Triangular</v>
          </cell>
        </row>
        <row r="356">
          <cell r="E356" t="str">
            <v>2_GSoel_CO2</v>
          </cell>
          <cell r="F356" t="str">
            <v>metric tonnes</v>
          </cell>
          <cell r="G356" t="e">
            <v>#NAME?</v>
          </cell>
          <cell r="H356">
            <v>2.5135714285714284E-3</v>
          </cell>
          <cell r="I356">
            <v>4.193314285714283E-3</v>
          </cell>
          <cell r="J356">
            <v>6.1714285714285734E-3</v>
          </cell>
          <cell r="K356" t="str">
            <v>Triangular</v>
          </cell>
          <cell r="L356">
            <v>2.5135714285714284E-3</v>
          </cell>
          <cell r="M356">
            <v>4.193314285714283E-3</v>
          </cell>
          <cell r="N356">
            <v>6.1714285714285734E-3</v>
          </cell>
          <cell r="O356" t="str">
            <v>Triangular</v>
          </cell>
          <cell r="P356">
            <v>0.53416148648648665</v>
          </cell>
          <cell r="Q356">
            <v>0.83869775675675651</v>
          </cell>
          <cell r="R356">
            <v>1.1602939189189188</v>
          </cell>
          <cell r="S356" t="str">
            <v>Triangular</v>
          </cell>
          <cell r="T356">
            <v>0.53416148648648665</v>
          </cell>
          <cell r="U356">
            <v>0.83869775675675651</v>
          </cell>
          <cell r="V356">
            <v>1.1602939189189188</v>
          </cell>
          <cell r="W356" t="str">
            <v>Triangular</v>
          </cell>
          <cell r="X356">
            <v>0.53416148648648665</v>
          </cell>
          <cell r="Y356">
            <v>0.83869775675675651</v>
          </cell>
          <cell r="Z356">
            <v>1.1602939189189188</v>
          </cell>
          <cell r="AA356" t="str">
            <v>Triangular</v>
          </cell>
          <cell r="AB356">
            <v>0.34679499999999996</v>
          </cell>
          <cell r="AC356">
            <v>0.71382229999999969</v>
          </cell>
          <cell r="AD356">
            <v>1.1522249999999998</v>
          </cell>
          <cell r="AE356" t="str">
            <v>Triangular</v>
          </cell>
          <cell r="AF356">
            <v>0.34679499999999996</v>
          </cell>
          <cell r="AG356">
            <v>0.71382229999999969</v>
          </cell>
          <cell r="AH356">
            <v>1.1522249999999998</v>
          </cell>
          <cell r="AI356" t="str">
            <v>Triangular</v>
          </cell>
          <cell r="AJ356">
            <v>0.34679499999999996</v>
          </cell>
          <cell r="AK356">
            <v>0.71382229999999969</v>
          </cell>
          <cell r="AL356">
            <v>1.1522249999999998</v>
          </cell>
          <cell r="AM356" t="str">
            <v>Triangular</v>
          </cell>
          <cell r="AN356">
            <v>0.21493863636363639</v>
          </cell>
          <cell r="AO356">
            <v>0.83966172727272792</v>
          </cell>
          <cell r="AP356">
            <v>1.4473727272727273</v>
          </cell>
          <cell r="AQ356" t="str">
            <v>Triangular</v>
          </cell>
          <cell r="AR356">
            <v>0.21493863636363639</v>
          </cell>
          <cell r="AS356">
            <v>0.83966172727272792</v>
          </cell>
          <cell r="AT356">
            <v>1.4473727272727273</v>
          </cell>
          <cell r="AU356" t="str">
            <v>Triangular</v>
          </cell>
          <cell r="AV356">
            <v>0.21493863636363639</v>
          </cell>
          <cell r="AW356">
            <v>0.83966172727272792</v>
          </cell>
          <cell r="AX356">
            <v>1.4473727272727273</v>
          </cell>
          <cell r="AY356" t="str">
            <v>Triangular</v>
          </cell>
          <cell r="AZ356">
            <v>0.58035961538461533</v>
          </cell>
          <cell r="BA356">
            <v>0.93395676923076965</v>
          </cell>
          <cell r="BB356">
            <v>1.2757980769230772</v>
          </cell>
          <cell r="BC356" t="str">
            <v>Triangular</v>
          </cell>
          <cell r="BD356">
            <v>0.58035961538461533</v>
          </cell>
          <cell r="BE356">
            <v>0.93395676923076965</v>
          </cell>
          <cell r="BF356">
            <v>1.2757980769230772</v>
          </cell>
          <cell r="BG356" t="str">
            <v>Triangular</v>
          </cell>
          <cell r="BH356">
            <v>7.4857142857142858E-2</v>
          </cell>
          <cell r="BI356">
            <v>9.7930857142856848E-2</v>
          </cell>
          <cell r="BJ356">
            <v>0.12189285714285711</v>
          </cell>
          <cell r="BK356" t="str">
            <v>Triangular</v>
          </cell>
          <cell r="BL356">
            <v>0.26946124999999999</v>
          </cell>
          <cell r="BM356">
            <v>0.43763604999999967</v>
          </cell>
          <cell r="BN356">
            <v>0.62079125000000002</v>
          </cell>
          <cell r="BO356" t="str">
            <v>Triangular</v>
          </cell>
          <cell r="BP356">
            <v>0.26946124999999999</v>
          </cell>
          <cell r="BQ356">
            <v>0.43763604999999967</v>
          </cell>
          <cell r="BR356">
            <v>0.62079125000000002</v>
          </cell>
          <cell r="BS356" t="str">
            <v>Triangular</v>
          </cell>
          <cell r="BT356">
            <v>0.26946124999999999</v>
          </cell>
          <cell r="BU356">
            <v>0.43763604999999967</v>
          </cell>
          <cell r="BV356">
            <v>0.62079125000000002</v>
          </cell>
          <cell r="BW356" t="str">
            <v>Triangular</v>
          </cell>
          <cell r="BX356">
            <v>0.2222500000000002</v>
          </cell>
          <cell r="BY356">
            <v>0.74353949999999969</v>
          </cell>
          <cell r="BZ356">
            <v>1.420759375</v>
          </cell>
          <cell r="CA356" t="str">
            <v>Triangular</v>
          </cell>
          <cell r="CB356">
            <v>0.16810555555555554</v>
          </cell>
          <cell r="CC356">
            <v>0.33266811111111111</v>
          </cell>
          <cell r="CD356">
            <v>0.51089722222222211</v>
          </cell>
          <cell r="CE356" t="str">
            <v>Triangular</v>
          </cell>
          <cell r="CF356">
            <v>0.19441944444444439</v>
          </cell>
          <cell r="CG356">
            <v>0.47834027777777793</v>
          </cell>
          <cell r="CH356">
            <v>0.84999374999999999</v>
          </cell>
          <cell r="CI356" t="str">
            <v>Triangular</v>
          </cell>
          <cell r="CJ356">
            <v>0.19441944444444439</v>
          </cell>
          <cell r="CK356">
            <v>0.47834027777777793</v>
          </cell>
          <cell r="CL356">
            <v>0.84999374999999999</v>
          </cell>
          <cell r="CM356" t="str">
            <v>Triangular</v>
          </cell>
          <cell r="CN356">
            <v>0.12525</v>
          </cell>
          <cell r="CO356">
            <v>0.49639274999999972</v>
          </cell>
          <cell r="CP356">
            <v>0.92374999999999996</v>
          </cell>
          <cell r="CQ356" t="str">
            <v>Triangular</v>
          </cell>
          <cell r="CR356">
            <v>0.12525</v>
          </cell>
          <cell r="CS356">
            <v>0.49639274999999972</v>
          </cell>
          <cell r="CT356">
            <v>0.92374999999999996</v>
          </cell>
          <cell r="CU356" t="str">
            <v>Triangular</v>
          </cell>
          <cell r="CV356">
            <v>6.1428571428571426E-3</v>
          </cell>
          <cell r="CW356">
            <v>5.9980714285714325E-2</v>
          </cell>
          <cell r="CX356">
            <v>0.20400000000000001</v>
          </cell>
          <cell r="CY356" t="str">
            <v>Triangular</v>
          </cell>
          <cell r="CZ356">
            <v>6.1428571428571426E-3</v>
          </cell>
          <cell r="DA356">
            <v>5.9980714285714325E-2</v>
          </cell>
          <cell r="DB356">
            <v>0.20400000000000001</v>
          </cell>
          <cell r="DC356" t="str">
            <v>Triangular</v>
          </cell>
          <cell r="DD356">
            <v>0.40060000000000001</v>
          </cell>
          <cell r="DE356">
            <v>0.91063939999999943</v>
          </cell>
          <cell r="DF356">
            <v>1.5048000000000001</v>
          </cell>
          <cell r="DG356" t="str">
            <v>Triangular</v>
          </cell>
          <cell r="DH356">
            <v>0.40060000000000001</v>
          </cell>
          <cell r="DI356">
            <v>0.91063939999999943</v>
          </cell>
          <cell r="DJ356">
            <v>1.5048000000000001</v>
          </cell>
          <cell r="DK356" t="str">
            <v>Triangular</v>
          </cell>
          <cell r="DL356">
            <v>3.7385000000000002E-2</v>
          </cell>
          <cell r="DM356">
            <v>1.8127258000000013</v>
          </cell>
          <cell r="DN356">
            <v>4.4107499999999993</v>
          </cell>
          <cell r="DO356" t="str">
            <v>Triangular</v>
          </cell>
          <cell r="EB356">
            <v>0.63505463917525784</v>
          </cell>
          <cell r="EC356">
            <v>0.80966298625429667</v>
          </cell>
          <cell r="ED356">
            <v>1.0195618556701032</v>
          </cell>
          <cell r="EE356" t="str">
            <v>Triangular</v>
          </cell>
        </row>
        <row r="357">
          <cell r="E357" t="str">
            <v>2_GSoel_CH4</v>
          </cell>
          <cell r="F357" t="str">
            <v>metric tonnes</v>
          </cell>
          <cell r="G357" t="e">
            <v>#NAME?</v>
          </cell>
          <cell r="H357">
            <v>0.69023000000000001</v>
          </cell>
          <cell r="I357">
            <v>1.1500413999999985</v>
          </cell>
          <cell r="J357">
            <v>1.6538485714285713</v>
          </cell>
          <cell r="K357" t="str">
            <v>Triangular</v>
          </cell>
          <cell r="L357">
            <v>0.69023000000000001</v>
          </cell>
          <cell r="M357">
            <v>1.1500413999999985</v>
          </cell>
          <cell r="N357">
            <v>1.6538485714285713</v>
          </cell>
          <cell r="O357" t="str">
            <v>Triangular</v>
          </cell>
          <cell r="P357">
            <v>6.6967804054054065</v>
          </cell>
          <cell r="Q357">
            <v>9.4216307297297455</v>
          </cell>
          <cell r="R357">
            <v>12.17299797297297</v>
          </cell>
          <cell r="S357" t="str">
            <v>Triangular</v>
          </cell>
          <cell r="T357">
            <v>6.6967804054054065</v>
          </cell>
          <cell r="U357">
            <v>9.4216307297297455</v>
          </cell>
          <cell r="V357">
            <v>12.17299797297297</v>
          </cell>
          <cell r="W357" t="str">
            <v>Triangular</v>
          </cell>
          <cell r="X357">
            <v>6.6967804054054065</v>
          </cell>
          <cell r="Y357">
            <v>9.4216307297297455</v>
          </cell>
          <cell r="Z357">
            <v>12.17299797297297</v>
          </cell>
          <cell r="AA357" t="str">
            <v>Triangular</v>
          </cell>
          <cell r="AB357">
            <v>3.4974000000000003</v>
          </cell>
          <cell r="AC357">
            <v>5.8999028000000049</v>
          </cell>
          <cell r="AD357">
            <v>8.4556549999999984</v>
          </cell>
          <cell r="AE357" t="str">
            <v>Triangular</v>
          </cell>
          <cell r="AF357">
            <v>3.4974000000000003</v>
          </cell>
          <cell r="AG357">
            <v>5.8999028000000049</v>
          </cell>
          <cell r="AH357">
            <v>8.4556549999999984</v>
          </cell>
          <cell r="AI357" t="str">
            <v>Triangular</v>
          </cell>
          <cell r="AJ357">
            <v>3.4974000000000003</v>
          </cell>
          <cell r="AK357">
            <v>5.8999028000000049</v>
          </cell>
          <cell r="AL357">
            <v>8.4556549999999984</v>
          </cell>
          <cell r="AM357" t="str">
            <v>Triangular</v>
          </cell>
          <cell r="AN357">
            <v>3.7558272727272723</v>
          </cell>
          <cell r="AO357">
            <v>11.620598454545476</v>
          </cell>
          <cell r="AP357">
            <v>19.678313636363637</v>
          </cell>
          <cell r="AQ357" t="str">
            <v>Triangular</v>
          </cell>
          <cell r="AR357">
            <v>3.7558272727272723</v>
          </cell>
          <cell r="AS357">
            <v>11.620598454545476</v>
          </cell>
          <cell r="AT357">
            <v>19.678313636363637</v>
          </cell>
          <cell r="AU357" t="str">
            <v>Triangular</v>
          </cell>
          <cell r="AV357">
            <v>3.7558272727272723</v>
          </cell>
          <cell r="AW357">
            <v>11.620598454545476</v>
          </cell>
          <cell r="AX357">
            <v>19.678313636363637</v>
          </cell>
          <cell r="AY357" t="str">
            <v>Triangular</v>
          </cell>
          <cell r="AZ357">
            <v>9.1736846153846159</v>
          </cell>
          <cell r="BA357">
            <v>14.647448076923073</v>
          </cell>
          <cell r="BB357">
            <v>19.912403846153847</v>
          </cell>
          <cell r="BC357" t="str">
            <v>Triangular</v>
          </cell>
          <cell r="BD357">
            <v>9.1736846153846159</v>
          </cell>
          <cell r="BE357">
            <v>14.647448076923073</v>
          </cell>
          <cell r="BF357">
            <v>19.912403846153847</v>
          </cell>
          <cell r="BG357" t="str">
            <v>Triangular</v>
          </cell>
          <cell r="BH357">
            <v>2.6132392857142861</v>
          </cell>
          <cell r="BI357">
            <v>4.3895515714285747</v>
          </cell>
          <cell r="BJ357">
            <v>6.3419999999999996</v>
          </cell>
          <cell r="BK357" t="str">
            <v>Triangular</v>
          </cell>
          <cell r="BL357">
            <v>15.342444999999996</v>
          </cell>
          <cell r="BM357">
            <v>27.89684669999998</v>
          </cell>
          <cell r="BN357">
            <v>42.245757499999996</v>
          </cell>
          <cell r="BO357" t="str">
            <v>Triangular</v>
          </cell>
          <cell r="BP357">
            <v>15.342444999999996</v>
          </cell>
          <cell r="BQ357">
            <v>27.89684669999998</v>
          </cell>
          <cell r="BR357">
            <v>42.245757499999996</v>
          </cell>
          <cell r="BS357" t="str">
            <v>Triangular</v>
          </cell>
          <cell r="BT357">
            <v>15.342444999999996</v>
          </cell>
          <cell r="BU357">
            <v>27.89684669999998</v>
          </cell>
          <cell r="BV357">
            <v>42.245757499999996</v>
          </cell>
          <cell r="BW357" t="str">
            <v>Triangular</v>
          </cell>
          <cell r="BX357">
            <v>2.8845750000000021</v>
          </cell>
          <cell r="BY357">
            <v>8.9128753749999916</v>
          </cell>
          <cell r="BZ357">
            <v>16.519874999999999</v>
          </cell>
          <cell r="CA357" t="str">
            <v>Triangular</v>
          </cell>
          <cell r="CB357">
            <v>2.064427777777778</v>
          </cell>
          <cell r="CC357">
            <v>4.5997671111111131</v>
          </cell>
          <cell r="CD357">
            <v>7.2605861111111123</v>
          </cell>
          <cell r="CE357" t="str">
            <v>Triangular</v>
          </cell>
          <cell r="CF357">
            <v>4.2948652777777774</v>
          </cell>
          <cell r="CG357">
            <v>7.4773035833333275</v>
          </cell>
          <cell r="CH357">
            <v>11.622920833333334</v>
          </cell>
          <cell r="CI357" t="str">
            <v>Triangular</v>
          </cell>
          <cell r="CJ357">
            <v>4.2948652777777774</v>
          </cell>
          <cell r="CK357">
            <v>7.4773035833333275</v>
          </cell>
          <cell r="CL357">
            <v>11.622920833333334</v>
          </cell>
          <cell r="CM357" t="str">
            <v>Triangular</v>
          </cell>
          <cell r="CN357">
            <v>0.88824999999999998</v>
          </cell>
          <cell r="CO357">
            <v>3.3948045000000002</v>
          </cell>
          <cell r="CP357">
            <v>6.1429999999999989</v>
          </cell>
          <cell r="CQ357" t="str">
            <v>Triangular</v>
          </cell>
          <cell r="CR357">
            <v>0.88824999999999998</v>
          </cell>
          <cell r="CS357">
            <v>3.3948045000000002</v>
          </cell>
          <cell r="CT357">
            <v>6.1429999999999989</v>
          </cell>
          <cell r="CU357" t="str">
            <v>Triangular</v>
          </cell>
          <cell r="CV357">
            <v>0.28042857142857142</v>
          </cell>
          <cell r="CW357">
            <v>1.9409414285714288</v>
          </cell>
          <cell r="CX357">
            <v>6.2679999999999998</v>
          </cell>
          <cell r="CY357" t="str">
            <v>Triangular</v>
          </cell>
          <cell r="CZ357">
            <v>0.28042857142857142</v>
          </cell>
          <cell r="DA357">
            <v>1.9409414285714288</v>
          </cell>
          <cell r="DB357">
            <v>6.2679999999999998</v>
          </cell>
          <cell r="DC357" t="str">
            <v>Triangular</v>
          </cell>
          <cell r="DD357">
            <v>3.7923</v>
          </cell>
          <cell r="DE357">
            <v>7.2392481999999987</v>
          </cell>
          <cell r="DF357">
            <v>11.078400000000002</v>
          </cell>
          <cell r="DG357" t="str">
            <v>Triangular</v>
          </cell>
          <cell r="DH357">
            <v>3.7923</v>
          </cell>
          <cell r="DI357">
            <v>7.2392481999999987</v>
          </cell>
          <cell r="DJ357">
            <v>11.078400000000002</v>
          </cell>
          <cell r="DK357" t="str">
            <v>Triangular</v>
          </cell>
          <cell r="DL357">
            <v>0.39699999999999996</v>
          </cell>
          <cell r="DM357">
            <v>18.825733200000002</v>
          </cell>
          <cell r="DN357">
            <v>45.652829999999994</v>
          </cell>
          <cell r="DO357" t="str">
            <v>Triangular</v>
          </cell>
          <cell r="EB357">
            <v>6.4337639175257744</v>
          </cell>
          <cell r="EC357">
            <v>8.0395739381443239</v>
          </cell>
          <cell r="ED357">
            <v>9.8816085910652944</v>
          </cell>
          <cell r="EE357" t="str">
            <v>Triangular</v>
          </cell>
        </row>
        <row r="358">
          <cell r="E358" t="str">
            <v>2_GSplastic_CO2</v>
          </cell>
          <cell r="F358" t="str">
            <v>metric tonnes</v>
          </cell>
          <cell r="G358" t="e">
            <v>#NAME?</v>
          </cell>
          <cell r="H358">
            <v>5.7142857142857142E-5</v>
          </cell>
          <cell r="I358">
            <v>5.4677142857142954E-3</v>
          </cell>
          <cell r="J358">
            <v>1.5085714285714286E-2</v>
          </cell>
          <cell r="K358" t="str">
            <v>Triangular</v>
          </cell>
          <cell r="L358">
            <v>5.7142857142857142E-5</v>
          </cell>
          <cell r="M358">
            <v>5.4677142857142954E-3</v>
          </cell>
          <cell r="N358">
            <v>1.5085714285714286E-2</v>
          </cell>
          <cell r="O358" t="str">
            <v>Triangular</v>
          </cell>
          <cell r="P358">
            <v>0</v>
          </cell>
          <cell r="Q358">
            <v>1.3921081081081213E-2</v>
          </cell>
          <cell r="R358">
            <v>3.7932432432432342E-2</v>
          </cell>
          <cell r="S358" t="str">
            <v>Triangular</v>
          </cell>
          <cell r="T358">
            <v>0</v>
          </cell>
          <cell r="U358">
            <v>1.3921081081081213E-2</v>
          </cell>
          <cell r="V358">
            <v>3.7932432432432342E-2</v>
          </cell>
          <cell r="W358" t="str">
            <v>Triangular</v>
          </cell>
          <cell r="X358">
            <v>0</v>
          </cell>
          <cell r="Y358">
            <v>1.3921081081081213E-2</v>
          </cell>
          <cell r="Z358">
            <v>3.7932432432432342E-2</v>
          </cell>
          <cell r="AA358" t="str">
            <v>Triangular</v>
          </cell>
          <cell r="AB358">
            <v>0</v>
          </cell>
          <cell r="AC358">
            <v>3.3835000000000066E-2</v>
          </cell>
          <cell r="AD358">
            <v>0.33500000000000002</v>
          </cell>
          <cell r="AE358" t="str">
            <v>Triangular</v>
          </cell>
          <cell r="AF358">
            <v>0</v>
          </cell>
          <cell r="AG358">
            <v>3.3835000000000066E-2</v>
          </cell>
          <cell r="AH358">
            <v>0.33500000000000002</v>
          </cell>
          <cell r="AI358" t="str">
            <v>Triangular</v>
          </cell>
          <cell r="AJ358">
            <v>0</v>
          </cell>
          <cell r="AK358">
            <v>3.3835000000000066E-2</v>
          </cell>
          <cell r="AL358">
            <v>0.33500000000000002</v>
          </cell>
          <cell r="AM358" t="str">
            <v>Triangular</v>
          </cell>
          <cell r="AN358">
            <v>0</v>
          </cell>
          <cell r="AO358">
            <v>4.8852727272726843E-3</v>
          </cell>
          <cell r="AP358">
            <v>1.7636363636363638E-2</v>
          </cell>
          <cell r="AQ358" t="str">
            <v>Triangular</v>
          </cell>
          <cell r="AR358">
            <v>0</v>
          </cell>
          <cell r="AS358">
            <v>4.8852727272726843E-3</v>
          </cell>
          <cell r="AT358">
            <v>1.7636363636363638E-2</v>
          </cell>
          <cell r="AU358" t="str">
            <v>Triangular</v>
          </cell>
          <cell r="AV358">
            <v>0</v>
          </cell>
          <cell r="AW358">
            <v>4.8852727272726843E-3</v>
          </cell>
          <cell r="AX358">
            <v>1.7636363636363638E-2</v>
          </cell>
          <cell r="AY358" t="str">
            <v>Triangular</v>
          </cell>
          <cell r="AZ358">
            <v>0</v>
          </cell>
          <cell r="BA358">
            <v>0.32885230769230805</v>
          </cell>
          <cell r="BB358">
            <v>1.2092307692307693</v>
          </cell>
          <cell r="BC358" t="str">
            <v>Triangular</v>
          </cell>
          <cell r="BD358">
            <v>0</v>
          </cell>
          <cell r="BE358">
            <v>0.32885230769230805</v>
          </cell>
          <cell r="BF358">
            <v>1.2092307692307693</v>
          </cell>
          <cell r="BG358" t="str">
            <v>Triangular</v>
          </cell>
          <cell r="BH358">
            <v>0</v>
          </cell>
          <cell r="BI358">
            <v>2.7874285714285726E-2</v>
          </cell>
          <cell r="BJ358">
            <v>0</v>
          </cell>
          <cell r="BK358" t="str">
            <v>Triangular</v>
          </cell>
          <cell r="BL358">
            <v>0</v>
          </cell>
          <cell r="BM358">
            <v>1.8391499999999973E-3</v>
          </cell>
          <cell r="BN358">
            <v>3.015E-2</v>
          </cell>
          <cell r="BO358" t="str">
            <v>Triangular</v>
          </cell>
          <cell r="BP358">
            <v>0</v>
          </cell>
          <cell r="BQ358">
            <v>1.8391499999999973E-3</v>
          </cell>
          <cell r="BR358">
            <v>3.015E-2</v>
          </cell>
          <cell r="BS358" t="str">
            <v>Triangular</v>
          </cell>
          <cell r="BT358">
            <v>0</v>
          </cell>
          <cell r="BU358">
            <v>1.8391499999999973E-3</v>
          </cell>
          <cell r="BV358">
            <v>3.015E-2</v>
          </cell>
          <cell r="BW358" t="str">
            <v>Triangular</v>
          </cell>
          <cell r="BX358">
            <v>0</v>
          </cell>
          <cell r="BY358">
            <v>6.7049999999999567E-3</v>
          </cell>
          <cell r="BZ358">
            <v>2.1874999999999999E-2</v>
          </cell>
          <cell r="CA358" t="str">
            <v>Triangular</v>
          </cell>
          <cell r="CB358">
            <v>0</v>
          </cell>
          <cell r="CC358">
            <v>3.7505882222222073</v>
          </cell>
          <cell r="CD358">
            <v>9.868666666666666</v>
          </cell>
          <cell r="CE358" t="str">
            <v>Triangular</v>
          </cell>
          <cell r="CF358">
            <v>0</v>
          </cell>
          <cell r="CG358">
            <v>0.16641558333333384</v>
          </cell>
          <cell r="CH358">
            <v>0.66222222222222227</v>
          </cell>
          <cell r="CI358" t="str">
            <v>Triangular</v>
          </cell>
          <cell r="CJ358">
            <v>0</v>
          </cell>
          <cell r="CK358">
            <v>0.16641558333333384</v>
          </cell>
          <cell r="CL358">
            <v>0.66222222222222227</v>
          </cell>
          <cell r="CM358" t="str">
            <v>Triangular</v>
          </cell>
          <cell r="CN358">
            <v>0</v>
          </cell>
          <cell r="CO358">
            <v>0</v>
          </cell>
          <cell r="CP358">
            <v>0</v>
          </cell>
          <cell r="CQ358" t="str">
            <v>Triangular</v>
          </cell>
          <cell r="CR358">
            <v>0</v>
          </cell>
          <cell r="CS358">
            <v>0</v>
          </cell>
          <cell r="CT358">
            <v>0</v>
          </cell>
          <cell r="CU358" t="str">
            <v>Triangular</v>
          </cell>
          <cell r="CV358">
            <v>0</v>
          </cell>
          <cell r="CW358">
            <v>0.27844428571428692</v>
          </cell>
          <cell r="CX358">
            <v>1.4985714285714287</v>
          </cell>
          <cell r="CY358" t="str">
            <v>Triangular</v>
          </cell>
          <cell r="CZ358">
            <v>0</v>
          </cell>
          <cell r="DA358">
            <v>0.27844428571428692</v>
          </cell>
          <cell r="DB358">
            <v>1.4985714285714287</v>
          </cell>
          <cell r="DC358" t="str">
            <v>Triangular</v>
          </cell>
          <cell r="DD358">
            <v>3.3E-3</v>
          </cell>
          <cell r="DE358">
            <v>2.1831099999999912E-2</v>
          </cell>
          <cell r="DF358">
            <v>0.40689999999999998</v>
          </cell>
          <cell r="DG358" t="str">
            <v>Triangular</v>
          </cell>
          <cell r="DH358">
            <v>3.3E-3</v>
          </cell>
          <cell r="DI358">
            <v>2.1831099999999912E-2</v>
          </cell>
          <cell r="DJ358">
            <v>0.40689999999999998</v>
          </cell>
          <cell r="DK358" t="str">
            <v>Triangular</v>
          </cell>
          <cell r="DL358">
            <v>0</v>
          </cell>
          <cell r="DM358">
            <v>0</v>
          </cell>
          <cell r="DN358">
            <v>0</v>
          </cell>
          <cell r="DO358" t="str">
            <v>Triangular</v>
          </cell>
          <cell r="EB358">
            <v>3.0389776632302416E-2</v>
          </cell>
          <cell r="EC358">
            <v>0.1955639278350515</v>
          </cell>
          <cell r="ED358">
            <v>0.43461297250859082</v>
          </cell>
          <cell r="EE358" t="str">
            <v>Triangular</v>
          </cell>
        </row>
        <row r="359">
          <cell r="E359" t="str">
            <v>2_GSplastic_CH4</v>
          </cell>
          <cell r="F359" t="str">
            <v>metric tonnes</v>
          </cell>
          <cell r="G359" t="e">
            <v>#NAME?</v>
          </cell>
          <cell r="H359">
            <v>7.3142857142857141E-3</v>
          </cell>
          <cell r="I359">
            <v>0.96416120000000149</v>
          </cell>
          <cell r="J359">
            <v>3.0255714285714288</v>
          </cell>
          <cell r="K359" t="str">
            <v>Triangular</v>
          </cell>
          <cell r="L359">
            <v>7.3142857142857141E-3</v>
          </cell>
          <cell r="M359">
            <v>0.96416120000000149</v>
          </cell>
          <cell r="N359">
            <v>3.0255714285714288</v>
          </cell>
          <cell r="O359" t="str">
            <v>Triangular</v>
          </cell>
          <cell r="P359">
            <v>0</v>
          </cell>
          <cell r="Q359">
            <v>0.22933972972973082</v>
          </cell>
          <cell r="R359">
            <v>0.72432432432432436</v>
          </cell>
          <cell r="S359" t="str">
            <v>Triangular</v>
          </cell>
          <cell r="T359">
            <v>0</v>
          </cell>
          <cell r="U359">
            <v>0.22933972972973082</v>
          </cell>
          <cell r="V359">
            <v>0.72432432432432436</v>
          </cell>
          <cell r="W359" t="str">
            <v>Triangular</v>
          </cell>
          <cell r="X359">
            <v>0</v>
          </cell>
          <cell r="Y359">
            <v>0.22933972972973082</v>
          </cell>
          <cell r="Z359">
            <v>0.72432432432432436</v>
          </cell>
          <cell r="AA359" t="str">
            <v>Triangular</v>
          </cell>
          <cell r="AB359">
            <v>0</v>
          </cell>
          <cell r="AC359">
            <v>0.48322440000000039</v>
          </cell>
          <cell r="AD359">
            <v>4.7843999999999998</v>
          </cell>
          <cell r="AE359" t="str">
            <v>Triangular</v>
          </cell>
          <cell r="AF359">
            <v>0</v>
          </cell>
          <cell r="AG359">
            <v>0.48322440000000039</v>
          </cell>
          <cell r="AH359">
            <v>4.7843999999999998</v>
          </cell>
          <cell r="AI359" t="str">
            <v>Triangular</v>
          </cell>
          <cell r="AJ359">
            <v>0</v>
          </cell>
          <cell r="AK359">
            <v>0.48322440000000039</v>
          </cell>
          <cell r="AL359">
            <v>4.7843999999999998</v>
          </cell>
          <cell r="AM359" t="str">
            <v>Triangular</v>
          </cell>
          <cell r="AN359">
            <v>0</v>
          </cell>
          <cell r="AO359">
            <v>0.10077763636363536</v>
          </cell>
          <cell r="AP359">
            <v>0.36381818181818182</v>
          </cell>
          <cell r="AQ359" t="str">
            <v>Triangular</v>
          </cell>
          <cell r="AR359">
            <v>0</v>
          </cell>
          <cell r="AS359">
            <v>0.10077763636363536</v>
          </cell>
          <cell r="AT359">
            <v>0.36381818181818182</v>
          </cell>
          <cell r="AU359" t="str">
            <v>Triangular</v>
          </cell>
          <cell r="AV359">
            <v>0</v>
          </cell>
          <cell r="AW359">
            <v>0.10077763636363536</v>
          </cell>
          <cell r="AX359">
            <v>0.36381818181818182</v>
          </cell>
          <cell r="AY359" t="str">
            <v>Triangular</v>
          </cell>
          <cell r="AZ359">
            <v>0</v>
          </cell>
          <cell r="BA359">
            <v>4.6542577692307674</v>
          </cell>
          <cell r="BB359">
            <v>17.090769230769233</v>
          </cell>
          <cell r="BC359" t="str">
            <v>Triangular</v>
          </cell>
          <cell r="BD359">
            <v>0</v>
          </cell>
          <cell r="BE359">
            <v>4.6542577692307674</v>
          </cell>
          <cell r="BF359">
            <v>17.090769230769233</v>
          </cell>
          <cell r="BG359" t="str">
            <v>Triangular</v>
          </cell>
          <cell r="BH359">
            <v>0</v>
          </cell>
          <cell r="BI359">
            <v>7.8754285714285735E-2</v>
          </cell>
          <cell r="BJ359">
            <v>0</v>
          </cell>
          <cell r="BK359" t="str">
            <v>Triangular</v>
          </cell>
          <cell r="BL359">
            <v>0</v>
          </cell>
          <cell r="BM359">
            <v>6.2287099999999922E-2</v>
          </cell>
          <cell r="BN359">
            <v>1.0211000000000001</v>
          </cell>
          <cell r="BO359" t="str">
            <v>Triangular</v>
          </cell>
          <cell r="BP359">
            <v>0</v>
          </cell>
          <cell r="BQ359">
            <v>6.2287099999999922E-2</v>
          </cell>
          <cell r="BR359">
            <v>1.0211000000000001</v>
          </cell>
          <cell r="BS359" t="str">
            <v>Triangular</v>
          </cell>
          <cell r="BT359">
            <v>0</v>
          </cell>
          <cell r="BU359">
            <v>6.2287099999999922E-2</v>
          </cell>
          <cell r="BV359">
            <v>1.0211000000000001</v>
          </cell>
          <cell r="BW359" t="str">
            <v>Triangular</v>
          </cell>
          <cell r="BX359">
            <v>0</v>
          </cell>
          <cell r="BY359">
            <v>0.10917499999999966</v>
          </cell>
          <cell r="BZ359">
            <v>0.35599999999999998</v>
          </cell>
          <cell r="CA359" t="str">
            <v>Triangular</v>
          </cell>
          <cell r="CB359">
            <v>0</v>
          </cell>
          <cell r="CC359">
            <v>10.72070299999999</v>
          </cell>
          <cell r="CD359">
            <v>28.587444444444444</v>
          </cell>
          <cell r="CE359" t="str">
            <v>Triangular</v>
          </cell>
          <cell r="CF359">
            <v>0</v>
          </cell>
          <cell r="CG359">
            <v>2.1731200833333375</v>
          </cell>
          <cell r="CH359">
            <v>8.876777777777777</v>
          </cell>
          <cell r="CI359" t="str">
            <v>Triangular</v>
          </cell>
          <cell r="CJ359">
            <v>0</v>
          </cell>
          <cell r="CK359">
            <v>2.1731200833333375</v>
          </cell>
          <cell r="CL359">
            <v>8.876777777777777</v>
          </cell>
          <cell r="CM359" t="str">
            <v>Triangular</v>
          </cell>
          <cell r="CN359">
            <v>0</v>
          </cell>
          <cell r="CO359">
            <v>0</v>
          </cell>
          <cell r="CP359">
            <v>0</v>
          </cell>
          <cell r="CQ359" t="str">
            <v>Triangular</v>
          </cell>
          <cell r="CR359">
            <v>0</v>
          </cell>
          <cell r="CS359">
            <v>0</v>
          </cell>
          <cell r="CT359">
            <v>0</v>
          </cell>
          <cell r="CU359" t="str">
            <v>Triangular</v>
          </cell>
          <cell r="CV359">
            <v>0</v>
          </cell>
          <cell r="CW359">
            <v>4.5148810000000097</v>
          </cell>
          <cell r="CX359">
            <v>19.613857142857142</v>
          </cell>
          <cell r="CY359" t="str">
            <v>Triangular</v>
          </cell>
          <cell r="CZ359">
            <v>0</v>
          </cell>
          <cell r="DA359">
            <v>4.5148810000000097</v>
          </cell>
          <cell r="DB359">
            <v>19.613857142857142</v>
          </cell>
          <cell r="DC359" t="str">
            <v>Triangular</v>
          </cell>
          <cell r="DD359">
            <v>3.5799999999999998E-2</v>
          </cell>
          <cell r="DE359">
            <v>0.1866317999999999</v>
          </cell>
          <cell r="DF359">
            <v>2.6213000000000002</v>
          </cell>
          <cell r="DG359" t="str">
            <v>Triangular</v>
          </cell>
          <cell r="DH359">
            <v>3.5799999999999998E-2</v>
          </cell>
          <cell r="DI359">
            <v>0.1866317999999999</v>
          </cell>
          <cell r="DJ359">
            <v>2.6213000000000002</v>
          </cell>
          <cell r="DK359" t="str">
            <v>Triangular</v>
          </cell>
          <cell r="DL359">
            <v>0</v>
          </cell>
          <cell r="DM359">
            <v>0</v>
          </cell>
          <cell r="DN359">
            <v>0</v>
          </cell>
          <cell r="DO359" t="str">
            <v>Triangular</v>
          </cell>
          <cell r="EB359">
            <v>0.534999914089347</v>
          </cell>
          <cell r="EC359">
            <v>3.1340823848797243</v>
          </cell>
          <cell r="ED359">
            <v>6.9677824742268033</v>
          </cell>
          <cell r="EE359" t="str">
            <v>Triangular</v>
          </cell>
        </row>
        <row r="360">
          <cell r="E360" t="str">
            <v>2_GSprv_CO2</v>
          </cell>
          <cell r="F360" t="str">
            <v>metric tonnes</v>
          </cell>
          <cell r="G360" t="e">
            <v>#NAME?</v>
          </cell>
          <cell r="H360">
            <v>7.4571428571428592E-3</v>
          </cell>
          <cell r="I360">
            <v>8.5258628571428532E-2</v>
          </cell>
          <cell r="J360">
            <v>0.1894942857142857</v>
          </cell>
          <cell r="K360" t="str">
            <v>Triangular</v>
          </cell>
          <cell r="L360">
            <v>7.4571428571428592E-3</v>
          </cell>
          <cell r="M360">
            <v>8.5258628571428532E-2</v>
          </cell>
          <cell r="N360">
            <v>0.1894942857142857</v>
          </cell>
          <cell r="O360" t="str">
            <v>Triangular</v>
          </cell>
          <cell r="P360">
            <v>2.5083993243243241</v>
          </cell>
          <cell r="Q360">
            <v>3.8474689729729699</v>
          </cell>
          <cell r="R360">
            <v>5.2931824324324328</v>
          </cell>
          <cell r="S360" t="str">
            <v>Triangular</v>
          </cell>
          <cell r="T360">
            <v>2.5083993243243241</v>
          </cell>
          <cell r="U360">
            <v>3.8474689729729699</v>
          </cell>
          <cell r="V360">
            <v>5.2931824324324328</v>
          </cell>
          <cell r="W360" t="str">
            <v>Triangular</v>
          </cell>
          <cell r="X360">
            <v>2.5083993243243241</v>
          </cell>
          <cell r="Y360">
            <v>3.8474689729729699</v>
          </cell>
          <cell r="Z360">
            <v>5.2931824324324328</v>
          </cell>
          <cell r="AA360" t="str">
            <v>Triangular</v>
          </cell>
          <cell r="AB360">
            <v>1.7611825000000001</v>
          </cell>
          <cell r="AC360">
            <v>3.5035945999999987</v>
          </cell>
          <cell r="AD360">
            <v>5.5641624999999992</v>
          </cell>
          <cell r="AE360" t="str">
            <v>Triangular</v>
          </cell>
          <cell r="AF360">
            <v>1.7611825000000001</v>
          </cell>
          <cell r="AG360">
            <v>3.5035945999999987</v>
          </cell>
          <cell r="AH360">
            <v>5.5641624999999992</v>
          </cell>
          <cell r="AI360" t="str">
            <v>Triangular</v>
          </cell>
          <cell r="AJ360">
            <v>1.7611825000000001</v>
          </cell>
          <cell r="AK360">
            <v>3.5035945999999987</v>
          </cell>
          <cell r="AL360">
            <v>5.5641624999999992</v>
          </cell>
          <cell r="AM360" t="str">
            <v>Triangular</v>
          </cell>
          <cell r="AN360">
            <v>0.9628545454545453</v>
          </cell>
          <cell r="AO360">
            <v>3.183320818181818</v>
          </cell>
          <cell r="AP360">
            <v>5.4113636363636379</v>
          </cell>
          <cell r="AQ360" t="str">
            <v>Triangular</v>
          </cell>
          <cell r="AR360">
            <v>0.9628545454545453</v>
          </cell>
          <cell r="AS360">
            <v>3.183320818181818</v>
          </cell>
          <cell r="AT360">
            <v>5.4113636363636379</v>
          </cell>
          <cell r="AU360" t="str">
            <v>Triangular</v>
          </cell>
          <cell r="AV360">
            <v>0.9628545454545453</v>
          </cell>
          <cell r="AW360">
            <v>3.183320818181818</v>
          </cell>
          <cell r="AX360">
            <v>5.4113636363636379</v>
          </cell>
          <cell r="AY360" t="str">
            <v>Triangular</v>
          </cell>
          <cell r="AZ360">
            <v>2.3213480769230768</v>
          </cell>
          <cell r="BA360">
            <v>4.0794336923076893</v>
          </cell>
          <cell r="BB360">
            <v>7.934923076923079</v>
          </cell>
          <cell r="BC360" t="str">
            <v>Triangular</v>
          </cell>
          <cell r="BD360">
            <v>2.3213480769230768</v>
          </cell>
          <cell r="BE360">
            <v>4.0794336923076893</v>
          </cell>
          <cell r="BF360">
            <v>7.934923076923079</v>
          </cell>
          <cell r="BG360" t="str">
            <v>Triangular</v>
          </cell>
          <cell r="BH360">
            <v>0.40476428571428574</v>
          </cell>
          <cell r="BI360">
            <v>0.53480085714285663</v>
          </cell>
          <cell r="BJ360">
            <v>0.70002499999999979</v>
          </cell>
          <cell r="BK360" t="str">
            <v>Triangular</v>
          </cell>
          <cell r="BL360">
            <v>1.3805262499999997</v>
          </cell>
          <cell r="BM360">
            <v>2.3306444999999982</v>
          </cell>
          <cell r="BN360">
            <v>3.3513987499999995</v>
          </cell>
          <cell r="BO360" t="str">
            <v>Triangular</v>
          </cell>
          <cell r="BP360">
            <v>1.3805262499999997</v>
          </cell>
          <cell r="BQ360">
            <v>2.3306444999999982</v>
          </cell>
          <cell r="BR360">
            <v>3.3513987499999995</v>
          </cell>
          <cell r="BS360" t="str">
            <v>Triangular</v>
          </cell>
          <cell r="BT360">
            <v>1.3805262499999997</v>
          </cell>
          <cell r="BU360">
            <v>2.3306444999999982</v>
          </cell>
          <cell r="BV360">
            <v>3.3513987499999995</v>
          </cell>
          <cell r="BW360" t="str">
            <v>Triangular</v>
          </cell>
          <cell r="BX360">
            <v>1.0812437500000009</v>
          </cell>
          <cell r="BY360">
            <v>3.3581398750000049</v>
          </cell>
          <cell r="BZ360">
            <v>6.147125</v>
          </cell>
          <cell r="CA360" t="str">
            <v>Triangular</v>
          </cell>
          <cell r="CB360">
            <v>0.69669722222222219</v>
          </cell>
          <cell r="CC360">
            <v>1.7043788888888913</v>
          </cell>
          <cell r="CD360">
            <v>2.8320861111111109</v>
          </cell>
          <cell r="CE360" t="str">
            <v>Triangular</v>
          </cell>
          <cell r="CF360">
            <v>1.2901041666666662</v>
          </cell>
          <cell r="CG360">
            <v>3.512986388888891</v>
          </cell>
          <cell r="CH360">
            <v>6.2338124999999991</v>
          </cell>
          <cell r="CI360" t="str">
            <v>Triangular</v>
          </cell>
          <cell r="CJ360">
            <v>1.2901041666666662</v>
          </cell>
          <cell r="CK360">
            <v>3.512986388888891</v>
          </cell>
          <cell r="CL360">
            <v>6.2338124999999991</v>
          </cell>
          <cell r="CM360" t="str">
            <v>Triangular</v>
          </cell>
          <cell r="CN360">
            <v>0.46500000000000002</v>
          </cell>
          <cell r="CO360">
            <v>1.7549562499999987</v>
          </cell>
          <cell r="CP360">
            <v>3.3425000000000002</v>
          </cell>
          <cell r="CQ360" t="str">
            <v>Triangular</v>
          </cell>
          <cell r="CR360">
            <v>0.46500000000000002</v>
          </cell>
          <cell r="CS360">
            <v>1.7549562499999987</v>
          </cell>
          <cell r="CT360">
            <v>3.3425000000000002</v>
          </cell>
          <cell r="CU360" t="str">
            <v>Triangular</v>
          </cell>
          <cell r="CV360">
            <v>3.157142857142857E-2</v>
          </cell>
          <cell r="CW360">
            <v>0.21682700000000013</v>
          </cell>
          <cell r="CX360">
            <v>0.67157142857142849</v>
          </cell>
          <cell r="CY360" t="str">
            <v>Triangular</v>
          </cell>
          <cell r="CZ360">
            <v>3.157142857142857E-2</v>
          </cell>
          <cell r="DA360">
            <v>0.21682700000000013</v>
          </cell>
          <cell r="DB360">
            <v>0.67157142857142849</v>
          </cell>
          <cell r="DC360" t="str">
            <v>Triangular</v>
          </cell>
          <cell r="DD360">
            <v>2.1024000000000003</v>
          </cell>
          <cell r="DE360">
            <v>5.5084650999999978</v>
          </cell>
          <cell r="DF360">
            <v>9.4886999999999997</v>
          </cell>
          <cell r="DG360" t="str">
            <v>Triangular</v>
          </cell>
          <cell r="DH360">
            <v>2.1024000000000003</v>
          </cell>
          <cell r="DI360">
            <v>5.5084650999999978</v>
          </cell>
          <cell r="DJ360">
            <v>9.4886999999999997</v>
          </cell>
          <cell r="DK360" t="str">
            <v>Triangular</v>
          </cell>
          <cell r="DL360">
            <v>0.66260000000000008</v>
          </cell>
          <cell r="DM360">
            <v>2.7222737000000001</v>
          </cell>
          <cell r="DN360">
            <v>5.6886874999999995</v>
          </cell>
          <cell r="DO360" t="str">
            <v>Triangular</v>
          </cell>
          <cell r="EB360">
            <v>3.3949735395188987</v>
          </cell>
          <cell r="EC360">
            <v>4.2366918350515475</v>
          </cell>
          <cell r="ED360">
            <v>5.1210404639175282</v>
          </cell>
          <cell r="EE360" t="str">
            <v>Triangular</v>
          </cell>
        </row>
        <row r="361">
          <cell r="E361" t="str">
            <v>2_GSprv_CH4</v>
          </cell>
          <cell r="F361" t="str">
            <v>metric tonnes</v>
          </cell>
          <cell r="G361" t="e">
            <v>#NAME?</v>
          </cell>
          <cell r="H361">
            <v>0.66209214285714268</v>
          </cell>
          <cell r="I361">
            <v>3.1406814571428585</v>
          </cell>
          <cell r="J361">
            <v>6.4941507142857118</v>
          </cell>
          <cell r="K361" t="str">
            <v>Triangular</v>
          </cell>
          <cell r="L361">
            <v>0.66209214285714268</v>
          </cell>
          <cell r="M361">
            <v>3.1406814571428585</v>
          </cell>
          <cell r="N361">
            <v>6.4941507142857118</v>
          </cell>
          <cell r="O361" t="str">
            <v>Triangular</v>
          </cell>
          <cell r="P361">
            <v>30.584731081081074</v>
          </cell>
          <cell r="Q361">
            <v>43.964189783783851</v>
          </cell>
          <cell r="R361">
            <v>58.547363513513517</v>
          </cell>
          <cell r="S361" t="str">
            <v>Triangular</v>
          </cell>
          <cell r="T361">
            <v>30.584731081081074</v>
          </cell>
          <cell r="U361">
            <v>43.964189783783851</v>
          </cell>
          <cell r="V361">
            <v>58.547363513513517</v>
          </cell>
          <cell r="W361" t="str">
            <v>Triangular</v>
          </cell>
          <cell r="X361">
            <v>30.584731081081074</v>
          </cell>
          <cell r="Y361">
            <v>43.964189783783851</v>
          </cell>
          <cell r="Z361">
            <v>58.547363513513517</v>
          </cell>
          <cell r="AA361" t="str">
            <v>Triangular</v>
          </cell>
          <cell r="AB361">
            <v>18.570034999999997</v>
          </cell>
          <cell r="AC361">
            <v>29.764849799999979</v>
          </cell>
          <cell r="AD361">
            <v>41.153314999999985</v>
          </cell>
          <cell r="AE361" t="str">
            <v>Triangular</v>
          </cell>
          <cell r="AF361">
            <v>18.570034999999997</v>
          </cell>
          <cell r="AG361">
            <v>29.764849799999979</v>
          </cell>
          <cell r="AH361">
            <v>41.153314999999985</v>
          </cell>
          <cell r="AI361" t="str">
            <v>Triangular</v>
          </cell>
          <cell r="AJ361">
            <v>18.570034999999997</v>
          </cell>
          <cell r="AK361">
            <v>29.764849799999979</v>
          </cell>
          <cell r="AL361">
            <v>41.153314999999985</v>
          </cell>
          <cell r="AM361" t="str">
            <v>Triangular</v>
          </cell>
          <cell r="AN361">
            <v>16.187711363636364</v>
          </cell>
          <cell r="AO361">
            <v>45.282378090909127</v>
          </cell>
          <cell r="AP361">
            <v>74.22331136363637</v>
          </cell>
          <cell r="AQ361" t="str">
            <v>Triangular</v>
          </cell>
          <cell r="AR361">
            <v>16.187711363636364</v>
          </cell>
          <cell r="AS361">
            <v>45.282378090909127</v>
          </cell>
          <cell r="AT361">
            <v>74.22331136363637</v>
          </cell>
          <cell r="AU361" t="str">
            <v>Triangular</v>
          </cell>
          <cell r="AV361">
            <v>16.187711363636364</v>
          </cell>
          <cell r="AW361">
            <v>45.282378090909127</v>
          </cell>
          <cell r="AX361">
            <v>74.22331136363637</v>
          </cell>
          <cell r="AY361" t="str">
            <v>Triangular</v>
          </cell>
          <cell r="AZ361">
            <v>34.603505769230765</v>
          </cell>
          <cell r="BA361">
            <v>53.951285153846101</v>
          </cell>
          <cell r="BB361">
            <v>72.249769230769218</v>
          </cell>
          <cell r="BC361" t="str">
            <v>Triangular</v>
          </cell>
          <cell r="BD361">
            <v>34.603505769230765</v>
          </cell>
          <cell r="BE361">
            <v>53.951285153846101</v>
          </cell>
          <cell r="BF361">
            <v>72.249769230769218</v>
          </cell>
          <cell r="BG361" t="str">
            <v>Triangular</v>
          </cell>
          <cell r="BH361">
            <v>14.51445</v>
          </cell>
          <cell r="BI361">
            <v>25.926096571428605</v>
          </cell>
          <cell r="BJ361">
            <v>38.141671428571421</v>
          </cell>
          <cell r="BK361" t="str">
            <v>Triangular</v>
          </cell>
          <cell r="BL361">
            <v>83.531887499999996</v>
          </cell>
          <cell r="BM361">
            <v>158.1726593999999</v>
          </cell>
          <cell r="BN361">
            <v>247.75369499999999</v>
          </cell>
          <cell r="BO361" t="str">
            <v>Triangular</v>
          </cell>
          <cell r="BP361">
            <v>83.531887499999996</v>
          </cell>
          <cell r="BQ361">
            <v>158.1726593999999</v>
          </cell>
          <cell r="BR361">
            <v>247.75369499999999</v>
          </cell>
          <cell r="BS361" t="str">
            <v>Triangular</v>
          </cell>
          <cell r="BT361">
            <v>83.531887499999996</v>
          </cell>
          <cell r="BU361">
            <v>158.1726593999999</v>
          </cell>
          <cell r="BV361">
            <v>247.75369499999999</v>
          </cell>
          <cell r="BW361" t="str">
            <v>Triangular</v>
          </cell>
          <cell r="BX361">
            <v>13.617443750000007</v>
          </cell>
          <cell r="BY361">
            <v>41.561466499999952</v>
          </cell>
          <cell r="BZ361">
            <v>75.904674999999983</v>
          </cell>
          <cell r="CA361" t="str">
            <v>Triangular</v>
          </cell>
          <cell r="CB361">
            <v>8.5419527777777802</v>
          </cell>
          <cell r="CC361">
            <v>23.158936666666666</v>
          </cell>
          <cell r="CD361">
            <v>40.368400000000001</v>
          </cell>
          <cell r="CE361" t="str">
            <v>Triangular</v>
          </cell>
          <cell r="CF361">
            <v>25.002840277777786</v>
          </cell>
          <cell r="CG361">
            <v>44.891788972222187</v>
          </cell>
          <cell r="CH361">
            <v>71.722762499999973</v>
          </cell>
          <cell r="CI361" t="str">
            <v>Triangular</v>
          </cell>
          <cell r="CJ361">
            <v>25.002840277777786</v>
          </cell>
          <cell r="CK361">
            <v>44.891788972222187</v>
          </cell>
          <cell r="CL361">
            <v>71.722762499999973</v>
          </cell>
          <cell r="CM361" t="str">
            <v>Triangular</v>
          </cell>
          <cell r="CN361">
            <v>2.87</v>
          </cell>
          <cell r="CO361">
            <v>13.211818625000014</v>
          </cell>
          <cell r="CP361">
            <v>25.311812500000002</v>
          </cell>
          <cell r="CQ361" t="str">
            <v>Triangular</v>
          </cell>
          <cell r="CR361">
            <v>2.87</v>
          </cell>
          <cell r="CS361">
            <v>13.211818625000014</v>
          </cell>
          <cell r="CT361">
            <v>25.311812500000002</v>
          </cell>
          <cell r="CU361" t="str">
            <v>Triangular</v>
          </cell>
          <cell r="CV361">
            <v>1.2769678571428573</v>
          </cell>
          <cell r="CW361">
            <v>7.2568255714285801</v>
          </cell>
          <cell r="CX361">
            <v>20.683714285714284</v>
          </cell>
          <cell r="CY361" t="str">
            <v>Triangular</v>
          </cell>
          <cell r="CZ361">
            <v>1.2769678571428573</v>
          </cell>
          <cell r="DA361">
            <v>7.2568255714285801</v>
          </cell>
          <cell r="DB361">
            <v>20.683714285714284</v>
          </cell>
          <cell r="DC361" t="str">
            <v>Triangular</v>
          </cell>
          <cell r="DD361">
            <v>19.0290125</v>
          </cell>
          <cell r="DE361">
            <v>42.441563400000014</v>
          </cell>
          <cell r="DF361">
            <v>69.342699999999994</v>
          </cell>
          <cell r="DG361" t="str">
            <v>Triangular</v>
          </cell>
          <cell r="DH361">
            <v>19.0290125</v>
          </cell>
          <cell r="DI361">
            <v>42.441563400000014</v>
          </cell>
          <cell r="DJ361">
            <v>69.342699999999994</v>
          </cell>
          <cell r="DK361" t="str">
            <v>Triangular</v>
          </cell>
          <cell r="DL361">
            <v>7.3616849999999987</v>
          </cell>
          <cell r="DM361">
            <v>27.721576100000021</v>
          </cell>
          <cell r="DN361">
            <v>57.615022499999995</v>
          </cell>
          <cell r="DO361" t="str">
            <v>Triangular</v>
          </cell>
          <cell r="EB361">
            <v>32.377503264604833</v>
          </cell>
          <cell r="EC361">
            <v>40.21641954639172</v>
          </cell>
          <cell r="ED361">
            <v>49.376898797250888</v>
          </cell>
          <cell r="EE361" t="str">
            <v>Triangular</v>
          </cell>
        </row>
        <row r="362">
          <cell r="E362" t="str">
            <v>2_GSpsteel_CO2</v>
          </cell>
          <cell r="F362" t="str">
            <v>metric tonnes</v>
          </cell>
          <cell r="G362" t="e">
            <v>#NAME?</v>
          </cell>
          <cell r="H362">
            <v>6.5971428571428561E-3</v>
          </cell>
          <cell r="I362">
            <v>1.7718399999999995E-2</v>
          </cell>
          <cell r="J362">
            <v>3.0287857142857144E-2</v>
          </cell>
          <cell r="K362" t="str">
            <v>Triangular</v>
          </cell>
          <cell r="L362">
            <v>6.5971428571428561E-3</v>
          </cell>
          <cell r="M362">
            <v>1.7718399999999995E-2</v>
          </cell>
          <cell r="N362">
            <v>3.0287857142857144E-2</v>
          </cell>
          <cell r="O362" t="str">
            <v>Triangular</v>
          </cell>
          <cell r="P362">
            <v>0.31017364864864866</v>
          </cell>
          <cell r="Q362">
            <v>0.94897108108108152</v>
          </cell>
          <cell r="R362">
            <v>1.763543918918919</v>
          </cell>
          <cell r="S362" t="str">
            <v>Triangular</v>
          </cell>
          <cell r="T362">
            <v>0.31017364864864866</v>
          </cell>
          <cell r="U362">
            <v>0.94897108108108152</v>
          </cell>
          <cell r="V362">
            <v>1.763543918918919</v>
          </cell>
          <cell r="W362" t="str">
            <v>Triangular</v>
          </cell>
          <cell r="X362">
            <v>0.31017364864864866</v>
          </cell>
          <cell r="Y362">
            <v>0.94897108108108152</v>
          </cell>
          <cell r="Z362">
            <v>1.763543918918919</v>
          </cell>
          <cell r="AA362" t="str">
            <v>Triangular</v>
          </cell>
          <cell r="AB362">
            <v>0</v>
          </cell>
          <cell r="AC362">
            <v>0.5615889999999979</v>
          </cell>
          <cell r="AD362">
            <v>1.6</v>
          </cell>
          <cell r="AE362" t="str">
            <v>Triangular</v>
          </cell>
          <cell r="AF362">
            <v>0</v>
          </cell>
          <cell r="AG362">
            <v>0.5615889999999979</v>
          </cell>
          <cell r="AH362">
            <v>1.6</v>
          </cell>
          <cell r="AI362" t="str">
            <v>Triangular</v>
          </cell>
          <cell r="AJ362">
            <v>0</v>
          </cell>
          <cell r="AK362">
            <v>0.5615889999999979</v>
          </cell>
          <cell r="AL362">
            <v>1.6</v>
          </cell>
          <cell r="AM362" t="str">
            <v>Triangular</v>
          </cell>
          <cell r="AN362">
            <v>0</v>
          </cell>
          <cell r="AO362">
            <v>0.1835501818181825</v>
          </cell>
          <cell r="AP362">
            <v>0.53927272727272735</v>
          </cell>
          <cell r="AQ362" t="str">
            <v>Triangular</v>
          </cell>
          <cell r="AR362">
            <v>0</v>
          </cell>
          <cell r="AS362">
            <v>0.1835501818181825</v>
          </cell>
          <cell r="AT362">
            <v>0.53927272727272735</v>
          </cell>
          <cell r="AU362" t="str">
            <v>Triangular</v>
          </cell>
          <cell r="AV362">
            <v>0</v>
          </cell>
          <cell r="AW362">
            <v>0.1835501818181825</v>
          </cell>
          <cell r="AX362">
            <v>0.53927272727272735</v>
          </cell>
          <cell r="AY362" t="str">
            <v>Triangular</v>
          </cell>
          <cell r="AZ362">
            <v>0</v>
          </cell>
          <cell r="BA362">
            <v>0.23735161538461405</v>
          </cell>
          <cell r="BB362">
            <v>0.83538461538461539</v>
          </cell>
          <cell r="BC362" t="str">
            <v>Triangular</v>
          </cell>
          <cell r="BD362">
            <v>0</v>
          </cell>
          <cell r="BE362">
            <v>0.23735161538461405</v>
          </cell>
          <cell r="BF362">
            <v>0.83538461538461539</v>
          </cell>
          <cell r="BG362" t="str">
            <v>Triangular</v>
          </cell>
          <cell r="BH362">
            <v>0</v>
          </cell>
          <cell r="BI362">
            <v>1.6217142857142857E-2</v>
          </cell>
          <cell r="BJ362">
            <v>0</v>
          </cell>
          <cell r="BK362" t="str">
            <v>Triangular</v>
          </cell>
          <cell r="BL362">
            <v>0</v>
          </cell>
          <cell r="BM362">
            <v>2.0723500000000019E-3</v>
          </cell>
          <cell r="BN362">
            <v>2.9049999999999999E-2</v>
          </cell>
          <cell r="BO362" t="str">
            <v>Triangular</v>
          </cell>
          <cell r="BP362">
            <v>0</v>
          </cell>
          <cell r="BQ362">
            <v>2.0723500000000019E-3</v>
          </cell>
          <cell r="BR362">
            <v>2.9049999999999999E-2</v>
          </cell>
          <cell r="BS362" t="str">
            <v>Triangular</v>
          </cell>
          <cell r="BT362">
            <v>0</v>
          </cell>
          <cell r="BU362">
            <v>2.0723500000000019E-3</v>
          </cell>
          <cell r="BV362">
            <v>2.9049999999999999E-2</v>
          </cell>
          <cell r="BW362" t="str">
            <v>Triangular</v>
          </cell>
          <cell r="BX362">
            <v>0</v>
          </cell>
          <cell r="BY362">
            <v>0.21301500000000004</v>
          </cell>
          <cell r="BZ362">
            <v>0.57458437499999904</v>
          </cell>
          <cell r="CA362" t="str">
            <v>Triangular</v>
          </cell>
          <cell r="CB362">
            <v>1.0776222222222225</v>
          </cell>
          <cell r="CC362">
            <v>3.0901473333333365</v>
          </cell>
          <cell r="CD362">
            <v>5.3883666666666672</v>
          </cell>
          <cell r="CE362" t="str">
            <v>Triangular</v>
          </cell>
          <cell r="CF362">
            <v>0</v>
          </cell>
          <cell r="CG362">
            <v>0.17725177777777715</v>
          </cell>
          <cell r="CH362">
            <v>1.0261666666666667</v>
          </cell>
          <cell r="CI362" t="str">
            <v>Triangular</v>
          </cell>
          <cell r="CJ362">
            <v>0</v>
          </cell>
          <cell r="CK362">
            <v>0.17725177777777715</v>
          </cell>
          <cell r="CL362">
            <v>1.0261666666666667</v>
          </cell>
          <cell r="CM362" t="str">
            <v>Triangular</v>
          </cell>
          <cell r="CN362">
            <v>0.28999999999999998</v>
          </cell>
          <cell r="CO362">
            <v>4.1664601249999942</v>
          </cell>
          <cell r="CP362">
            <v>8.23</v>
          </cell>
          <cell r="CQ362" t="str">
            <v>Triangular</v>
          </cell>
          <cell r="CR362">
            <v>0.28999999999999998</v>
          </cell>
          <cell r="CS362">
            <v>4.1664601249999942</v>
          </cell>
          <cell r="CT362">
            <v>8.23</v>
          </cell>
          <cell r="CU362" t="str">
            <v>Triangular</v>
          </cell>
          <cell r="CV362">
            <v>0</v>
          </cell>
          <cell r="CW362">
            <v>0.1304674285714284</v>
          </cell>
          <cell r="CX362">
            <v>0.54685714285714282</v>
          </cell>
          <cell r="CY362" t="str">
            <v>Triangular</v>
          </cell>
          <cell r="CZ362">
            <v>0</v>
          </cell>
          <cell r="DA362">
            <v>0.1304674285714284</v>
          </cell>
          <cell r="DB362">
            <v>0.54685714285714282</v>
          </cell>
          <cell r="DC362" t="str">
            <v>Triangular</v>
          </cell>
          <cell r="DD362">
            <v>0.36150000000000004</v>
          </cell>
          <cell r="DE362">
            <v>1.2078376999999949</v>
          </cell>
          <cell r="DF362">
            <v>2.1690000000000005</v>
          </cell>
          <cell r="DG362" t="str">
            <v>Triangular</v>
          </cell>
          <cell r="DH362">
            <v>0.36150000000000004</v>
          </cell>
          <cell r="DI362">
            <v>1.2078376999999949</v>
          </cell>
          <cell r="DJ362">
            <v>2.1690000000000005</v>
          </cell>
          <cell r="DK362" t="str">
            <v>Triangular</v>
          </cell>
          <cell r="DL362">
            <v>0</v>
          </cell>
          <cell r="DM362">
            <v>0.36545919999999632</v>
          </cell>
          <cell r="DN362">
            <v>0.97919999999999996</v>
          </cell>
          <cell r="DO362" t="str">
            <v>Triangular</v>
          </cell>
          <cell r="EB362">
            <v>0.19338865979381445</v>
          </cell>
          <cell r="EC362">
            <v>0.393785405498281</v>
          </cell>
          <cell r="ED362">
            <v>0.63244587628865945</v>
          </cell>
          <cell r="EE362" t="str">
            <v>Triangular</v>
          </cell>
        </row>
        <row r="363">
          <cell r="E363" t="str">
            <v>2_GSpsteel_CH4</v>
          </cell>
          <cell r="F363" t="str">
            <v>metric tonnes</v>
          </cell>
          <cell r="G363" t="e">
            <v>#NAME?</v>
          </cell>
          <cell r="H363">
            <v>0.56218785714285724</v>
          </cell>
          <cell r="I363">
            <v>2.1018403714285725</v>
          </cell>
          <cell r="J363">
            <v>3.8405807142857142</v>
          </cell>
          <cell r="K363" t="str">
            <v>Triangular</v>
          </cell>
          <cell r="L363">
            <v>0.56218785714285724</v>
          </cell>
          <cell r="M363">
            <v>2.1018403714285725</v>
          </cell>
          <cell r="N363">
            <v>3.8405807142857142</v>
          </cell>
          <cell r="O363" t="str">
            <v>Triangular</v>
          </cell>
          <cell r="P363">
            <v>4.1137344594594589</v>
          </cell>
          <cell r="Q363">
            <v>12.633359405405413</v>
          </cell>
          <cell r="R363">
            <v>24.59965743243243</v>
          </cell>
          <cell r="S363" t="str">
            <v>Triangular</v>
          </cell>
          <cell r="T363">
            <v>4.1137344594594589</v>
          </cell>
          <cell r="U363">
            <v>12.633359405405413</v>
          </cell>
          <cell r="V363">
            <v>24.59965743243243</v>
          </cell>
          <cell r="W363" t="str">
            <v>Triangular</v>
          </cell>
          <cell r="X363">
            <v>4.1137344594594589</v>
          </cell>
          <cell r="Y363">
            <v>12.633359405405413</v>
          </cell>
          <cell r="Z363">
            <v>24.59965743243243</v>
          </cell>
          <cell r="AA363" t="str">
            <v>Triangular</v>
          </cell>
          <cell r="AB363">
            <v>0</v>
          </cell>
          <cell r="AC363">
            <v>5.4720821999999476</v>
          </cell>
          <cell r="AD363">
            <v>15.247999999999999</v>
          </cell>
          <cell r="AE363" t="str">
            <v>Triangular</v>
          </cell>
          <cell r="AF363">
            <v>0</v>
          </cell>
          <cell r="AG363">
            <v>5.4720821999999476</v>
          </cell>
          <cell r="AH363">
            <v>15.247999999999999</v>
          </cell>
          <cell r="AI363" t="str">
            <v>Triangular</v>
          </cell>
          <cell r="AJ363">
            <v>0</v>
          </cell>
          <cell r="AK363">
            <v>5.4720821999999476</v>
          </cell>
          <cell r="AL363">
            <v>15.247999999999999</v>
          </cell>
          <cell r="AM363" t="str">
            <v>Triangular</v>
          </cell>
          <cell r="AN363">
            <v>0</v>
          </cell>
          <cell r="AO363">
            <v>3.3023167272727227</v>
          </cell>
          <cell r="AP363">
            <v>9.2031818181818164</v>
          </cell>
          <cell r="AQ363" t="str">
            <v>Triangular</v>
          </cell>
          <cell r="AR363">
            <v>0</v>
          </cell>
          <cell r="AS363">
            <v>3.3023167272727227</v>
          </cell>
          <cell r="AT363">
            <v>9.2031818181818164</v>
          </cell>
          <cell r="AU363" t="str">
            <v>Triangular</v>
          </cell>
          <cell r="AV363">
            <v>0</v>
          </cell>
          <cell r="AW363">
            <v>3.3023167272727227</v>
          </cell>
          <cell r="AX363">
            <v>9.2031818181818164</v>
          </cell>
          <cell r="AY363" t="str">
            <v>Triangular</v>
          </cell>
          <cell r="AZ363">
            <v>0</v>
          </cell>
          <cell r="BA363">
            <v>3.4239274615384403</v>
          </cell>
          <cell r="BB363">
            <v>11.817692307692308</v>
          </cell>
          <cell r="BC363" t="str">
            <v>Triangular</v>
          </cell>
          <cell r="BD363">
            <v>0</v>
          </cell>
          <cell r="BE363">
            <v>3.4239274615384403</v>
          </cell>
          <cell r="BF363">
            <v>11.817692307692308</v>
          </cell>
          <cell r="BG363" t="str">
            <v>Triangular</v>
          </cell>
          <cell r="BH363">
            <v>0</v>
          </cell>
          <cell r="BI363">
            <v>4.5839999999999978E-2</v>
          </cell>
          <cell r="BJ363">
            <v>0</v>
          </cell>
          <cell r="BK363" t="str">
            <v>Triangular</v>
          </cell>
          <cell r="BL363">
            <v>0</v>
          </cell>
          <cell r="BM363">
            <v>0.46274320000000024</v>
          </cell>
          <cell r="BN363">
            <v>7.3581999999999992</v>
          </cell>
          <cell r="BO363" t="str">
            <v>Triangular</v>
          </cell>
          <cell r="BP363">
            <v>0</v>
          </cell>
          <cell r="BQ363">
            <v>0.46274320000000024</v>
          </cell>
          <cell r="BR363">
            <v>7.3581999999999992</v>
          </cell>
          <cell r="BS363" t="str">
            <v>Triangular</v>
          </cell>
          <cell r="BT363">
            <v>0</v>
          </cell>
          <cell r="BU363">
            <v>0.46274320000000024</v>
          </cell>
          <cell r="BV363">
            <v>7.3581999999999992</v>
          </cell>
          <cell r="BW363" t="str">
            <v>Triangular</v>
          </cell>
          <cell r="BX363">
            <v>0</v>
          </cell>
          <cell r="BY363">
            <v>3.4756249999999933</v>
          </cell>
          <cell r="BZ363">
            <v>9.3732156249999825</v>
          </cell>
          <cell r="CA363" t="str">
            <v>Triangular</v>
          </cell>
          <cell r="CB363">
            <v>14.625916666666667</v>
          </cell>
          <cell r="CC363">
            <v>47.592204333333363</v>
          </cell>
          <cell r="CD363">
            <v>87.903333333333336</v>
          </cell>
          <cell r="CE363" t="str">
            <v>Triangular</v>
          </cell>
          <cell r="CF363">
            <v>0</v>
          </cell>
          <cell r="CG363">
            <v>1.9135878611111135</v>
          </cell>
          <cell r="CH363">
            <v>9.3168333333333333</v>
          </cell>
          <cell r="CI363" t="str">
            <v>Triangular</v>
          </cell>
          <cell r="CJ363">
            <v>0</v>
          </cell>
          <cell r="CK363">
            <v>1.9135878611111135</v>
          </cell>
          <cell r="CL363">
            <v>9.3168333333333333</v>
          </cell>
          <cell r="CM363" t="str">
            <v>Triangular</v>
          </cell>
          <cell r="CN363">
            <v>0.4325</v>
          </cell>
          <cell r="CO363">
            <v>14.463150374999989</v>
          </cell>
          <cell r="CP363">
            <v>30.578749999999999</v>
          </cell>
          <cell r="CQ363" t="str">
            <v>Triangular</v>
          </cell>
          <cell r="CR363">
            <v>0.4325</v>
          </cell>
          <cell r="CS363">
            <v>14.463150374999989</v>
          </cell>
          <cell r="CT363">
            <v>30.578749999999999</v>
          </cell>
          <cell r="CU363" t="str">
            <v>Triangular</v>
          </cell>
          <cell r="CV363">
            <v>0</v>
          </cell>
          <cell r="CW363">
            <v>3.8524482857142841</v>
          </cell>
          <cell r="CX363">
            <v>16.279999999999998</v>
          </cell>
          <cell r="CY363" t="str">
            <v>Triangular</v>
          </cell>
          <cell r="CZ363">
            <v>0</v>
          </cell>
          <cell r="DA363">
            <v>3.8524482857142841</v>
          </cell>
          <cell r="DB363">
            <v>16.279999999999998</v>
          </cell>
          <cell r="DC363" t="str">
            <v>Triangular</v>
          </cell>
          <cell r="DD363">
            <v>3.9069000000000003</v>
          </cell>
          <cell r="DE363">
            <v>12.629901899999881</v>
          </cell>
          <cell r="DF363">
            <v>23.441400000000005</v>
          </cell>
          <cell r="DG363" t="str">
            <v>Triangular</v>
          </cell>
          <cell r="DH363">
            <v>3.9069000000000003</v>
          </cell>
          <cell r="DI363">
            <v>12.629901899999881</v>
          </cell>
          <cell r="DJ363">
            <v>23.441400000000005</v>
          </cell>
          <cell r="DK363" t="str">
            <v>Triangular</v>
          </cell>
          <cell r="DL363">
            <v>0</v>
          </cell>
          <cell r="DM363">
            <v>4.3594979999999879</v>
          </cell>
          <cell r="DN363">
            <v>11.806799999999999</v>
          </cell>
          <cell r="DO363" t="str">
            <v>Triangular</v>
          </cell>
          <cell r="EB363">
            <v>2.7065967353951899</v>
          </cell>
          <cell r="EC363">
            <v>4.7956476460481117</v>
          </cell>
          <cell r="ED363">
            <v>7.3108707044673533</v>
          </cell>
          <cell r="EE363" t="str">
            <v>Triangular</v>
          </cell>
        </row>
        <row r="364">
          <cell r="E364" t="str">
            <v>2_GSupsteel_CO2</v>
          </cell>
          <cell r="F364" t="str">
            <v>metric tonnes</v>
          </cell>
          <cell r="G364" t="e">
            <v>#NAME?</v>
          </cell>
          <cell r="H364">
            <v>1.6285714285714287E-3</v>
          </cell>
          <cell r="I364">
            <v>0.2569814571428562</v>
          </cell>
          <cell r="J364">
            <v>0.80645499999999914</v>
          </cell>
          <cell r="K364" t="str">
            <v>Triangular</v>
          </cell>
          <cell r="L364">
            <v>1.6285714285714287E-3</v>
          </cell>
          <cell r="M364">
            <v>0.2569814571428562</v>
          </cell>
          <cell r="N364">
            <v>0.80645499999999914</v>
          </cell>
          <cell r="O364" t="str">
            <v>Triangular</v>
          </cell>
          <cell r="P364">
            <v>0</v>
          </cell>
          <cell r="Q364">
            <v>0.20834270270270322</v>
          </cell>
          <cell r="R364">
            <v>0.50156756756756582</v>
          </cell>
          <cell r="S364" t="str">
            <v>Triangular</v>
          </cell>
          <cell r="T364">
            <v>0</v>
          </cell>
          <cell r="U364">
            <v>0.20834270270270322</v>
          </cell>
          <cell r="V364">
            <v>0.50156756756756582</v>
          </cell>
          <cell r="W364" t="str">
            <v>Triangular</v>
          </cell>
          <cell r="X364">
            <v>0</v>
          </cell>
          <cell r="Y364">
            <v>0.20834270270270322</v>
          </cell>
          <cell r="Z364">
            <v>0.50156756756756582</v>
          </cell>
          <cell r="AA364" t="str">
            <v>Triangular</v>
          </cell>
          <cell r="AB364">
            <v>0</v>
          </cell>
          <cell r="AC364">
            <v>0</v>
          </cell>
          <cell r="AD364">
            <v>0</v>
          </cell>
          <cell r="AE364" t="str">
            <v>Triangular</v>
          </cell>
          <cell r="AF364">
            <v>0</v>
          </cell>
          <cell r="AG364">
            <v>0</v>
          </cell>
          <cell r="AH364">
            <v>0</v>
          </cell>
          <cell r="AI364" t="str">
            <v>Triangular</v>
          </cell>
          <cell r="AJ364">
            <v>0</v>
          </cell>
          <cell r="AK364">
            <v>0</v>
          </cell>
          <cell r="AL364">
            <v>0</v>
          </cell>
          <cell r="AM364" t="str">
            <v>Triangular</v>
          </cell>
          <cell r="AN364">
            <v>0</v>
          </cell>
          <cell r="AO364">
            <v>0.40814309090908857</v>
          </cell>
          <cell r="AP364">
            <v>1.307818181818182</v>
          </cell>
          <cell r="AQ364" t="str">
            <v>Triangular</v>
          </cell>
          <cell r="AR364">
            <v>0</v>
          </cell>
          <cell r="AS364">
            <v>0.40814309090908857</v>
          </cell>
          <cell r="AT364">
            <v>1.307818181818182</v>
          </cell>
          <cell r="AU364" t="str">
            <v>Triangular</v>
          </cell>
          <cell r="AV364">
            <v>0</v>
          </cell>
          <cell r="AW364">
            <v>0.40814309090908857</v>
          </cell>
          <cell r="AX364">
            <v>1.307818181818182</v>
          </cell>
          <cell r="AY364" t="str">
            <v>Triangular</v>
          </cell>
          <cell r="AZ364">
            <v>0</v>
          </cell>
          <cell r="BA364">
            <v>0.28032307692307695</v>
          </cell>
          <cell r="BB364">
            <v>2.1076923076923078</v>
          </cell>
          <cell r="BC364" t="str">
            <v>Triangular</v>
          </cell>
          <cell r="BD364">
            <v>0</v>
          </cell>
          <cell r="BE364">
            <v>0.28032307692307695</v>
          </cell>
          <cell r="BF364">
            <v>2.1076923076923078</v>
          </cell>
          <cell r="BG364" t="str">
            <v>Triangular</v>
          </cell>
          <cell r="BH364">
            <v>0</v>
          </cell>
          <cell r="BI364">
            <v>0</v>
          </cell>
          <cell r="BJ364">
            <v>0</v>
          </cell>
          <cell r="BK364" t="str">
            <v>Triangular</v>
          </cell>
          <cell r="BL364">
            <v>0</v>
          </cell>
          <cell r="BM364">
            <v>2.4900200000000029E-2</v>
          </cell>
          <cell r="BN364">
            <v>0.40820000000000001</v>
          </cell>
          <cell r="BO364" t="str">
            <v>Triangular</v>
          </cell>
          <cell r="BP364">
            <v>0</v>
          </cell>
          <cell r="BQ364">
            <v>2.4900200000000029E-2</v>
          </cell>
          <cell r="BR364">
            <v>0.40820000000000001</v>
          </cell>
          <cell r="BS364" t="str">
            <v>Triangular</v>
          </cell>
          <cell r="BT364">
            <v>0</v>
          </cell>
          <cell r="BU364">
            <v>2.4900200000000029E-2</v>
          </cell>
          <cell r="BV364">
            <v>0.40820000000000001</v>
          </cell>
          <cell r="BW364" t="str">
            <v>Triangular</v>
          </cell>
          <cell r="BX364">
            <v>0</v>
          </cell>
          <cell r="BY364">
            <v>0</v>
          </cell>
          <cell r="BZ364">
            <v>0</v>
          </cell>
          <cell r="CA364" t="str">
            <v>Triangular</v>
          </cell>
          <cell r="CB364">
            <v>0</v>
          </cell>
          <cell r="CC364">
            <v>0</v>
          </cell>
          <cell r="CD364">
            <v>0</v>
          </cell>
          <cell r="CE364" t="str">
            <v>Triangular</v>
          </cell>
          <cell r="CF364">
            <v>0</v>
          </cell>
          <cell r="CG364">
            <v>1.7180583333333395E-2</v>
          </cell>
          <cell r="CH364">
            <v>0.19225</v>
          </cell>
          <cell r="CI364" t="str">
            <v>Triangular</v>
          </cell>
          <cell r="CJ364">
            <v>0</v>
          </cell>
          <cell r="CK364">
            <v>1.7180583333333395E-2</v>
          </cell>
          <cell r="CL364">
            <v>0.19225</v>
          </cell>
          <cell r="CM364" t="str">
            <v>Triangular</v>
          </cell>
          <cell r="CN364">
            <v>0</v>
          </cell>
          <cell r="CO364">
            <v>0</v>
          </cell>
          <cell r="CP364">
            <v>0</v>
          </cell>
          <cell r="CQ364" t="str">
            <v>Triangular</v>
          </cell>
          <cell r="CR364">
            <v>0</v>
          </cell>
          <cell r="CS364">
            <v>0</v>
          </cell>
          <cell r="CT364">
            <v>0</v>
          </cell>
          <cell r="CU364" t="str">
            <v>Triangular</v>
          </cell>
          <cell r="CV364">
            <v>0</v>
          </cell>
          <cell r="CW364">
            <v>1.5814769999999971</v>
          </cell>
          <cell r="CX364">
            <v>6.4342857142857142</v>
          </cell>
          <cell r="CY364" t="str">
            <v>Triangular</v>
          </cell>
          <cell r="CZ364">
            <v>0</v>
          </cell>
          <cell r="DA364">
            <v>1.5814769999999971</v>
          </cell>
          <cell r="DB364">
            <v>6.4342857142857142</v>
          </cell>
          <cell r="DC364" t="str">
            <v>Triangular</v>
          </cell>
          <cell r="DD364">
            <v>0.96799999999999997</v>
          </cell>
          <cell r="DE364">
            <v>3.0990071999999969</v>
          </cell>
          <cell r="DF364">
            <v>5.8079999999999998</v>
          </cell>
          <cell r="DG364" t="str">
            <v>Triangular</v>
          </cell>
          <cell r="DH364">
            <v>0.96799999999999997</v>
          </cell>
          <cell r="DI364">
            <v>3.0990071999999969</v>
          </cell>
          <cell r="DJ364">
            <v>5.8079999999999998</v>
          </cell>
          <cell r="DK364" t="str">
            <v>Triangular</v>
          </cell>
          <cell r="DL364">
            <v>0</v>
          </cell>
          <cell r="DM364">
            <v>9.4448599999999994E-2</v>
          </cell>
          <cell r="DN364">
            <v>0</v>
          </cell>
          <cell r="DO364" t="str">
            <v>Triangular</v>
          </cell>
          <cell r="EB364">
            <v>17.186322336769756</v>
          </cell>
          <cell r="EC364">
            <v>29.846502505154643</v>
          </cell>
          <cell r="ED364">
            <v>43.233176804123723</v>
          </cell>
          <cell r="EE364" t="str">
            <v>Triangular</v>
          </cell>
        </row>
        <row r="365">
          <cell r="E365" t="str">
            <v>2_GSupsteel_CH4</v>
          </cell>
          <cell r="F365" t="str">
            <v>metric tonnes</v>
          </cell>
          <cell r="G365" t="e">
            <v>#NAME?</v>
          </cell>
          <cell r="H365">
            <v>0.21822857142857144</v>
          </cell>
          <cell r="I365">
            <v>50.494155857142914</v>
          </cell>
          <cell r="J365">
            <v>157.63833928571415</v>
          </cell>
          <cell r="K365" t="str">
            <v>Triangular</v>
          </cell>
          <cell r="L365">
            <v>0.21822857142857144</v>
          </cell>
          <cell r="M365">
            <v>50.494155857142914</v>
          </cell>
          <cell r="N365">
            <v>157.63833928571415</v>
          </cell>
          <cell r="O365" t="str">
            <v>Triangular</v>
          </cell>
          <cell r="P365">
            <v>0</v>
          </cell>
          <cell r="Q365">
            <v>3.762892162162188</v>
          </cell>
          <cell r="R365">
            <v>8.9851351351351347</v>
          </cell>
          <cell r="S365" t="str">
            <v>Triangular</v>
          </cell>
          <cell r="T365">
            <v>0</v>
          </cell>
          <cell r="U365">
            <v>3.762892162162188</v>
          </cell>
          <cell r="V365">
            <v>8.9851351351351347</v>
          </cell>
          <cell r="W365" t="str">
            <v>Triangular</v>
          </cell>
          <cell r="X365">
            <v>0</v>
          </cell>
          <cell r="Y365">
            <v>3.762892162162188</v>
          </cell>
          <cell r="Z365">
            <v>8.9851351351351347</v>
          </cell>
          <cell r="AA365" t="str">
            <v>Triangular</v>
          </cell>
          <cell r="AB365">
            <v>0</v>
          </cell>
          <cell r="AC365">
            <v>0</v>
          </cell>
          <cell r="AD365">
            <v>0</v>
          </cell>
          <cell r="AE365" t="str">
            <v>Triangular</v>
          </cell>
          <cell r="AF365">
            <v>0</v>
          </cell>
          <cell r="AG365">
            <v>0</v>
          </cell>
          <cell r="AH365">
            <v>0</v>
          </cell>
          <cell r="AI365" t="str">
            <v>Triangular</v>
          </cell>
          <cell r="AJ365">
            <v>0</v>
          </cell>
          <cell r="AK365">
            <v>0</v>
          </cell>
          <cell r="AL365">
            <v>0</v>
          </cell>
          <cell r="AM365" t="str">
            <v>Triangular</v>
          </cell>
          <cell r="AN365">
            <v>0</v>
          </cell>
          <cell r="AO365">
            <v>8.0993605454545072</v>
          </cell>
          <cell r="AP365">
            <v>26.092454545454544</v>
          </cell>
          <cell r="AQ365" t="str">
            <v>Triangular</v>
          </cell>
          <cell r="AR365">
            <v>0</v>
          </cell>
          <cell r="AS365">
            <v>8.0993605454545072</v>
          </cell>
          <cell r="AT365">
            <v>26.092454545454544</v>
          </cell>
          <cell r="AU365" t="str">
            <v>Triangular</v>
          </cell>
          <cell r="AV365">
            <v>0</v>
          </cell>
          <cell r="AW365">
            <v>8.0993605454545072</v>
          </cell>
          <cell r="AX365">
            <v>26.092454545454544</v>
          </cell>
          <cell r="AY365" t="str">
            <v>Triangular</v>
          </cell>
          <cell r="AZ365">
            <v>0</v>
          </cell>
          <cell r="BA365">
            <v>4.1322076923076843</v>
          </cell>
          <cell r="BB365">
            <v>31.069230769230767</v>
          </cell>
          <cell r="BC365" t="str">
            <v>Triangular</v>
          </cell>
          <cell r="BD365">
            <v>0</v>
          </cell>
          <cell r="BE365">
            <v>4.1322076923076843</v>
          </cell>
          <cell r="BF365">
            <v>31.069230769230767</v>
          </cell>
          <cell r="BG365" t="str">
            <v>Triangular</v>
          </cell>
          <cell r="BH365">
            <v>0</v>
          </cell>
          <cell r="BI365">
            <v>0</v>
          </cell>
          <cell r="BJ365">
            <v>0</v>
          </cell>
          <cell r="BK365" t="str">
            <v>Triangular</v>
          </cell>
          <cell r="BL365">
            <v>0</v>
          </cell>
          <cell r="BM365">
            <v>6.5051955499999909</v>
          </cell>
          <cell r="BN365">
            <v>106.64255</v>
          </cell>
          <cell r="BO365" t="str">
            <v>Triangular</v>
          </cell>
          <cell r="BP365">
            <v>0</v>
          </cell>
          <cell r="BQ365">
            <v>6.5051955499999909</v>
          </cell>
          <cell r="BR365">
            <v>106.64255</v>
          </cell>
          <cell r="BS365" t="str">
            <v>Triangular</v>
          </cell>
          <cell r="BT365">
            <v>0</v>
          </cell>
          <cell r="BU365">
            <v>6.5051955499999909</v>
          </cell>
          <cell r="BV365">
            <v>106.64255</v>
          </cell>
          <cell r="BW365" t="str">
            <v>Triangular</v>
          </cell>
          <cell r="BX365">
            <v>0</v>
          </cell>
          <cell r="BY365">
            <v>0</v>
          </cell>
          <cell r="BZ365">
            <v>0</v>
          </cell>
          <cell r="CA365" t="str">
            <v>Triangular</v>
          </cell>
          <cell r="CB365">
            <v>0</v>
          </cell>
          <cell r="CC365">
            <v>0</v>
          </cell>
          <cell r="CD365">
            <v>0</v>
          </cell>
          <cell r="CE365" t="str">
            <v>Triangular</v>
          </cell>
          <cell r="CF365">
            <v>0</v>
          </cell>
          <cell r="CG365">
            <v>0.19196747222222224</v>
          </cell>
          <cell r="CH365">
            <v>2.8950555555555555</v>
          </cell>
          <cell r="CI365" t="str">
            <v>Triangular</v>
          </cell>
          <cell r="CJ365">
            <v>0</v>
          </cell>
          <cell r="CK365">
            <v>0.19196747222222224</v>
          </cell>
          <cell r="CL365">
            <v>2.8950555555555555</v>
          </cell>
          <cell r="CM365" t="str">
            <v>Triangular</v>
          </cell>
          <cell r="CN365">
            <v>0</v>
          </cell>
          <cell r="CO365">
            <v>0</v>
          </cell>
          <cell r="CP365">
            <v>0</v>
          </cell>
          <cell r="CQ365" t="str">
            <v>Triangular</v>
          </cell>
          <cell r="CR365">
            <v>0</v>
          </cell>
          <cell r="CS365">
            <v>0</v>
          </cell>
          <cell r="CT365">
            <v>0</v>
          </cell>
          <cell r="CU365" t="str">
            <v>Triangular</v>
          </cell>
          <cell r="CV365">
            <v>0</v>
          </cell>
          <cell r="CW365">
            <v>45.84202114285732</v>
          </cell>
          <cell r="CX365">
            <v>191.55142857142854</v>
          </cell>
          <cell r="CY365" t="str">
            <v>Triangular</v>
          </cell>
          <cell r="CZ365">
            <v>0</v>
          </cell>
          <cell r="DA365">
            <v>45.84202114285732</v>
          </cell>
          <cell r="DB365">
            <v>191.55142857142854</v>
          </cell>
          <cell r="DC365" t="str">
            <v>Triangular</v>
          </cell>
          <cell r="DD365">
            <v>10.4619</v>
          </cell>
          <cell r="DE365">
            <v>33.448742899999893</v>
          </cell>
          <cell r="DF365">
            <v>62.771400000000007</v>
          </cell>
          <cell r="DG365" t="str">
            <v>Triangular</v>
          </cell>
          <cell r="DH365">
            <v>10.4619</v>
          </cell>
          <cell r="DI365">
            <v>33.448742899999893</v>
          </cell>
          <cell r="DJ365">
            <v>62.771400000000007</v>
          </cell>
          <cell r="DK365" t="str">
            <v>Triangular</v>
          </cell>
          <cell r="DL365">
            <v>0</v>
          </cell>
          <cell r="DM365">
            <v>3.1298800000000002E-2</v>
          </cell>
          <cell r="DN365">
            <v>0</v>
          </cell>
          <cell r="DO365" t="str">
            <v>Triangular</v>
          </cell>
          <cell r="EB365">
            <v>53.810212285223358</v>
          </cell>
          <cell r="EC365">
            <v>102.38904626116836</v>
          </cell>
          <cell r="ED365">
            <v>174.56589587628869</v>
          </cell>
          <cell r="EE365" t="str">
            <v>Triangular</v>
          </cell>
        </row>
        <row r="366">
          <cell r="E366" t="str">
            <v>2_GSvalve_CO2</v>
          </cell>
          <cell r="F366" t="str">
            <v>metric tonnes</v>
          </cell>
          <cell r="G366" t="e">
            <v>#NAME?</v>
          </cell>
          <cell r="H366">
            <v>9.5256428571428561E-2</v>
          </cell>
          <cell r="I366">
            <v>0.15027308571428571</v>
          </cell>
          <cell r="J366">
            <v>0.20669999999999994</v>
          </cell>
          <cell r="K366" t="str">
            <v>Triangular</v>
          </cell>
          <cell r="L366">
            <v>9.5256428571428561E-2</v>
          </cell>
          <cell r="M366">
            <v>0.15027308571428571</v>
          </cell>
          <cell r="N366">
            <v>0.20669999999999994</v>
          </cell>
          <cell r="O366" t="str">
            <v>Triangular</v>
          </cell>
          <cell r="P366">
            <v>24.197170945945949</v>
          </cell>
          <cell r="Q366">
            <v>37.324373216216202</v>
          </cell>
          <cell r="R366">
            <v>51.400875675675685</v>
          </cell>
          <cell r="S366" t="str">
            <v>Triangular</v>
          </cell>
          <cell r="T366">
            <v>24.197170945945949</v>
          </cell>
          <cell r="U366">
            <v>37.324373216216202</v>
          </cell>
          <cell r="V366">
            <v>51.400875675675685</v>
          </cell>
          <cell r="W366" t="str">
            <v>Triangular</v>
          </cell>
          <cell r="X366">
            <v>24.197170945945949</v>
          </cell>
          <cell r="Y366">
            <v>37.324373216216202</v>
          </cell>
          <cell r="Z366">
            <v>51.400875675675685</v>
          </cell>
          <cell r="AA366" t="str">
            <v>Triangular</v>
          </cell>
          <cell r="AB366">
            <v>16.847235000000001</v>
          </cell>
          <cell r="AC366">
            <v>33.70212810000001</v>
          </cell>
          <cell r="AD366">
            <v>53.765114999999994</v>
          </cell>
          <cell r="AE366" t="str">
            <v>Triangular</v>
          </cell>
          <cell r="AF366">
            <v>16.847235000000001</v>
          </cell>
          <cell r="AG366">
            <v>33.70212810000001</v>
          </cell>
          <cell r="AH366">
            <v>53.765114999999994</v>
          </cell>
          <cell r="AI366" t="str">
            <v>Triangular</v>
          </cell>
          <cell r="AJ366">
            <v>16.847235000000001</v>
          </cell>
          <cell r="AK366">
            <v>33.70212810000001</v>
          </cell>
          <cell r="AL366">
            <v>53.765114999999994</v>
          </cell>
          <cell r="AM366" t="str">
            <v>Triangular</v>
          </cell>
          <cell r="AN366">
            <v>9.6717977272727271</v>
          </cell>
          <cell r="AO366">
            <v>31.406491090909103</v>
          </cell>
          <cell r="AP366">
            <v>53.006727272727268</v>
          </cell>
          <cell r="AQ366" t="str">
            <v>Triangular</v>
          </cell>
          <cell r="AR366">
            <v>9.6717977272727271</v>
          </cell>
          <cell r="AS366">
            <v>31.406491090909103</v>
          </cell>
          <cell r="AT366">
            <v>53.006727272727268</v>
          </cell>
          <cell r="AU366" t="str">
            <v>Triangular</v>
          </cell>
          <cell r="AV366">
            <v>9.6717977272727271</v>
          </cell>
          <cell r="AW366">
            <v>31.406491090909103</v>
          </cell>
          <cell r="AX366">
            <v>53.006727272727268</v>
          </cell>
          <cell r="AY366" t="str">
            <v>Triangular</v>
          </cell>
          <cell r="AZ366">
            <v>22.353117307692308</v>
          </cell>
          <cell r="BA366">
            <v>35.278657153846126</v>
          </cell>
          <cell r="BB366">
            <v>47.42558653846153</v>
          </cell>
          <cell r="BC366" t="str">
            <v>Triangular</v>
          </cell>
          <cell r="BD366">
            <v>22.353117307692308</v>
          </cell>
          <cell r="BE366">
            <v>35.278657153846126</v>
          </cell>
          <cell r="BF366">
            <v>47.42558653846153</v>
          </cell>
          <cell r="BG366" t="str">
            <v>Triangular</v>
          </cell>
          <cell r="BH366">
            <v>4.100796428571428</v>
          </cell>
          <cell r="BI366">
            <v>5.2193368571428662</v>
          </cell>
          <cell r="BJ366">
            <v>6.5424749999999978</v>
          </cell>
          <cell r="BK366" t="str">
            <v>Triangular</v>
          </cell>
          <cell r="BL366">
            <v>13.485566249999998</v>
          </cell>
          <cell r="BM366">
            <v>22.447702100000001</v>
          </cell>
          <cell r="BN366">
            <v>31.908882499999997</v>
          </cell>
          <cell r="BO366" t="str">
            <v>Triangular</v>
          </cell>
          <cell r="BP366">
            <v>13.485566249999998</v>
          </cell>
          <cell r="BQ366">
            <v>22.447702100000001</v>
          </cell>
          <cell r="BR366">
            <v>31.908882499999997</v>
          </cell>
          <cell r="BS366" t="str">
            <v>Triangular</v>
          </cell>
          <cell r="BT366">
            <v>13.485566249999998</v>
          </cell>
          <cell r="BU366">
            <v>22.447702100000001</v>
          </cell>
          <cell r="BV366">
            <v>31.908882499999997</v>
          </cell>
          <cell r="BW366" t="str">
            <v>Triangular</v>
          </cell>
          <cell r="BX366">
            <v>7.8346343750000074</v>
          </cell>
          <cell r="BY366">
            <v>31.373802250000015</v>
          </cell>
          <cell r="BZ366">
            <v>60.182874999999996</v>
          </cell>
          <cell r="CA366" t="str">
            <v>Triangular</v>
          </cell>
          <cell r="CB366">
            <v>7.4191472222222217</v>
          </cell>
          <cell r="CC366">
            <v>16.464833333333324</v>
          </cell>
          <cell r="CD366">
            <v>26.494805555555555</v>
          </cell>
          <cell r="CE366" t="str">
            <v>Triangular</v>
          </cell>
          <cell r="CF366">
            <v>12.261345833333344</v>
          </cell>
          <cell r="CG366">
            <v>27.537560583333345</v>
          </cell>
          <cell r="CH366">
            <v>46.037875000000014</v>
          </cell>
          <cell r="CI366" t="str">
            <v>Triangular</v>
          </cell>
          <cell r="CJ366">
            <v>12.261345833333344</v>
          </cell>
          <cell r="CK366">
            <v>27.537560583333345</v>
          </cell>
          <cell r="CL366">
            <v>46.037875000000014</v>
          </cell>
          <cell r="CM366" t="str">
            <v>Triangular</v>
          </cell>
          <cell r="CN366">
            <v>4.6375000000000002</v>
          </cell>
          <cell r="CO366">
            <v>17.882187874999996</v>
          </cell>
          <cell r="CP366">
            <v>33.8125</v>
          </cell>
          <cell r="CQ366" t="str">
            <v>Triangular</v>
          </cell>
          <cell r="CR366">
            <v>4.6375000000000002</v>
          </cell>
          <cell r="CS366">
            <v>17.882187874999996</v>
          </cell>
          <cell r="CT366">
            <v>33.8125</v>
          </cell>
          <cell r="CU366" t="str">
            <v>Triangular</v>
          </cell>
          <cell r="CV366">
            <v>0.3352857142857143</v>
          </cell>
          <cell r="CW366">
            <v>2.2125352857142855</v>
          </cell>
          <cell r="CX366">
            <v>6.6524285714285707</v>
          </cell>
          <cell r="CY366" t="str">
            <v>Triangular</v>
          </cell>
          <cell r="CZ366">
            <v>0.3352857142857143</v>
          </cell>
          <cell r="DA366">
            <v>2.2125352857142855</v>
          </cell>
          <cell r="DB366">
            <v>6.6524285714285707</v>
          </cell>
          <cell r="DC366" t="str">
            <v>Triangular</v>
          </cell>
          <cell r="DD366">
            <v>20.535475000000009</v>
          </cell>
          <cell r="DE366">
            <v>52.468872700000048</v>
          </cell>
          <cell r="DF366">
            <v>89.653700000000001</v>
          </cell>
          <cell r="DG366" t="str">
            <v>Triangular</v>
          </cell>
          <cell r="DH366">
            <v>20.535475000000009</v>
          </cell>
          <cell r="DI366">
            <v>52.468872700000048</v>
          </cell>
          <cell r="DJ366">
            <v>89.653700000000001</v>
          </cell>
          <cell r="DK366" t="str">
            <v>Triangular</v>
          </cell>
          <cell r="DL366">
            <v>5.6944999999999997</v>
          </cell>
          <cell r="DM366">
            <v>10.494120499999994</v>
          </cell>
          <cell r="DN366">
            <v>15.520030000000004</v>
          </cell>
          <cell r="DO366" t="str">
            <v>Triangular</v>
          </cell>
          <cell r="EB366">
            <v>30.653308934707887</v>
          </cell>
          <cell r="EC366">
            <v>38.256258962199361</v>
          </cell>
          <cell r="ED366">
            <v>46.184441924398591</v>
          </cell>
          <cell r="EE366" t="str">
            <v>Triangular</v>
          </cell>
        </row>
        <row r="367">
          <cell r="E367" t="str">
            <v>2_GSvalve_CH4</v>
          </cell>
          <cell r="F367" t="str">
            <v>metric tonnes</v>
          </cell>
          <cell r="G367" t="e">
            <v>#NAME?</v>
          </cell>
          <cell r="H367">
            <v>21.755709285714286</v>
          </cell>
          <cell r="I367">
            <v>35.372856257142864</v>
          </cell>
          <cell r="J367">
            <v>50.950447142857151</v>
          </cell>
          <cell r="K367" t="str">
            <v>Triangular</v>
          </cell>
          <cell r="L367">
            <v>21.755709285714286</v>
          </cell>
          <cell r="M367">
            <v>35.372856257142864</v>
          </cell>
          <cell r="N367">
            <v>50.950447142857151</v>
          </cell>
          <cell r="O367" t="str">
            <v>Triangular</v>
          </cell>
          <cell r="P367">
            <v>284.39914189189182</v>
          </cell>
          <cell r="Q367">
            <v>400.63431151351352</v>
          </cell>
          <cell r="R367">
            <v>521.49420270270286</v>
          </cell>
          <cell r="S367" t="str">
            <v>Triangular</v>
          </cell>
          <cell r="T367">
            <v>284.39914189189182</v>
          </cell>
          <cell r="U367">
            <v>400.63431151351352</v>
          </cell>
          <cell r="V367">
            <v>521.49420270270286</v>
          </cell>
          <cell r="W367" t="str">
            <v>Triangular</v>
          </cell>
          <cell r="X367">
            <v>284.39914189189182</v>
          </cell>
          <cell r="Y367">
            <v>400.63431151351352</v>
          </cell>
          <cell r="Z367">
            <v>521.49420270270286</v>
          </cell>
          <cell r="AA367" t="str">
            <v>Triangular</v>
          </cell>
          <cell r="AB367">
            <v>173.79314249999999</v>
          </cell>
          <cell r="AC367">
            <v>282.55970759999974</v>
          </cell>
          <cell r="AD367">
            <v>397.31208499999997</v>
          </cell>
          <cell r="AE367" t="str">
            <v>Triangular</v>
          </cell>
          <cell r="AF367">
            <v>173.79314249999999</v>
          </cell>
          <cell r="AG367">
            <v>282.55970759999974</v>
          </cell>
          <cell r="AH367">
            <v>397.31208499999997</v>
          </cell>
          <cell r="AI367" t="str">
            <v>Triangular</v>
          </cell>
          <cell r="AJ367">
            <v>173.79314249999999</v>
          </cell>
          <cell r="AK367">
            <v>282.55970759999974</v>
          </cell>
          <cell r="AL367">
            <v>397.31208499999997</v>
          </cell>
          <cell r="AM367" t="str">
            <v>Triangular</v>
          </cell>
          <cell r="AN367">
            <v>165.40407272727268</v>
          </cell>
          <cell r="AO367">
            <v>448.34496154545445</v>
          </cell>
          <cell r="AP367">
            <v>734.23607500000003</v>
          </cell>
          <cell r="AQ367" t="str">
            <v>Triangular</v>
          </cell>
          <cell r="AR367">
            <v>165.40407272727268</v>
          </cell>
          <cell r="AS367">
            <v>448.34496154545445</v>
          </cell>
          <cell r="AT367">
            <v>734.23607500000003</v>
          </cell>
          <cell r="AU367" t="str">
            <v>Triangular</v>
          </cell>
          <cell r="AV367">
            <v>165.40407272727268</v>
          </cell>
          <cell r="AW367">
            <v>448.34496154545445</v>
          </cell>
          <cell r="AX367">
            <v>734.23607500000003</v>
          </cell>
          <cell r="AY367" t="str">
            <v>Triangular</v>
          </cell>
          <cell r="AZ367">
            <v>351.98408269230765</v>
          </cell>
          <cell r="BA367">
            <v>554.99892015384626</v>
          </cell>
          <cell r="BB367">
            <v>748.43294615384616</v>
          </cell>
          <cell r="BC367" t="str">
            <v>Triangular</v>
          </cell>
          <cell r="BD367">
            <v>351.98408269230765</v>
          </cell>
          <cell r="BE367">
            <v>554.99892015384626</v>
          </cell>
          <cell r="BF367">
            <v>748.43294615384616</v>
          </cell>
          <cell r="BG367" t="str">
            <v>Triangular</v>
          </cell>
          <cell r="BH367">
            <v>142.60684285714288</v>
          </cell>
          <cell r="BI367">
            <v>245.92494471428645</v>
          </cell>
          <cell r="BJ367">
            <v>356.37114285714284</v>
          </cell>
          <cell r="BK367" t="str">
            <v>Triangular</v>
          </cell>
          <cell r="BL367">
            <v>795.02961375000007</v>
          </cell>
          <cell r="BM367">
            <v>1483.3506103500024</v>
          </cell>
          <cell r="BN367">
            <v>2300.4877562500005</v>
          </cell>
          <cell r="BO367" t="str">
            <v>Triangular</v>
          </cell>
          <cell r="BP367">
            <v>795.02961375000007</v>
          </cell>
          <cell r="BQ367">
            <v>1483.3506103500024</v>
          </cell>
          <cell r="BR367">
            <v>2300.4877562500005</v>
          </cell>
          <cell r="BS367" t="str">
            <v>Triangular</v>
          </cell>
          <cell r="BT367">
            <v>795.02961375000007</v>
          </cell>
          <cell r="BU367">
            <v>1483.3506103500024</v>
          </cell>
          <cell r="BV367">
            <v>2300.4877562500005</v>
          </cell>
          <cell r="BW367" t="str">
            <v>Triangular</v>
          </cell>
          <cell r="BX367">
            <v>25.548749999999998</v>
          </cell>
          <cell r="BY367">
            <v>149.61665249999996</v>
          </cell>
          <cell r="BZ367">
            <v>327.85424687499994</v>
          </cell>
          <cell r="CA367" t="str">
            <v>Triangular</v>
          </cell>
          <cell r="CB367">
            <v>90.084583333333327</v>
          </cell>
          <cell r="CC367">
            <v>224.16534688888913</v>
          </cell>
          <cell r="CD367">
            <v>371.26838888888875</v>
          </cell>
          <cell r="CE367" t="str">
            <v>Triangular</v>
          </cell>
          <cell r="CF367">
            <v>248.4586041666667</v>
          </cell>
          <cell r="CG367">
            <v>434.06338861111112</v>
          </cell>
          <cell r="CH367">
            <v>681.68381180555548</v>
          </cell>
          <cell r="CI367" t="str">
            <v>Triangular</v>
          </cell>
          <cell r="CJ367">
            <v>248.4586041666667</v>
          </cell>
          <cell r="CK367">
            <v>434.06338861111112</v>
          </cell>
          <cell r="CL367">
            <v>681.68381180555548</v>
          </cell>
          <cell r="CM367" t="str">
            <v>Triangular</v>
          </cell>
          <cell r="CN367">
            <v>30.243250000000003</v>
          </cell>
          <cell r="CO367">
            <v>130.01263662500003</v>
          </cell>
          <cell r="CP367">
            <v>248.788625</v>
          </cell>
          <cell r="CQ367" t="str">
            <v>Triangular</v>
          </cell>
          <cell r="CR367">
            <v>30.243250000000003</v>
          </cell>
          <cell r="CS367">
            <v>130.01263662500003</v>
          </cell>
          <cell r="CT367">
            <v>248.788625</v>
          </cell>
          <cell r="CU367" t="str">
            <v>Triangular</v>
          </cell>
          <cell r="CV367">
            <v>15.195392857142865</v>
          </cell>
          <cell r="CW367">
            <v>73.916629285714137</v>
          </cell>
          <cell r="CX367">
            <v>205.47314285714288</v>
          </cell>
          <cell r="CY367" t="str">
            <v>Triangular</v>
          </cell>
          <cell r="CZ367">
            <v>15.195392857142865</v>
          </cell>
          <cell r="DA367">
            <v>73.916629285714137</v>
          </cell>
          <cell r="DB367">
            <v>205.47314285714288</v>
          </cell>
          <cell r="DC367" t="str">
            <v>Triangular</v>
          </cell>
          <cell r="DD367">
            <v>189.720395</v>
          </cell>
          <cell r="DE367">
            <v>406.70846130000041</v>
          </cell>
          <cell r="DF367">
            <v>656.16419999999994</v>
          </cell>
          <cell r="DG367" t="str">
            <v>Triangular</v>
          </cell>
          <cell r="DH367">
            <v>189.720395</v>
          </cell>
          <cell r="DI367">
            <v>406.70846130000041</v>
          </cell>
          <cell r="DJ367">
            <v>656.16419999999994</v>
          </cell>
          <cell r="DK367" t="str">
            <v>Triangular</v>
          </cell>
          <cell r="DL367">
            <v>62.807600000000001</v>
          </cell>
          <cell r="DM367">
            <v>105.55288040000006</v>
          </cell>
          <cell r="DN367">
            <v>150.12303750000001</v>
          </cell>
          <cell r="DO367" t="str">
            <v>Triangular</v>
          </cell>
          <cell r="EB367">
            <v>298.21058762886605</v>
          </cell>
          <cell r="EC367">
            <v>366.56223175601434</v>
          </cell>
          <cell r="ED367">
            <v>447.79146185566992</v>
          </cell>
          <cell r="EE367" t="str">
            <v>Triangular</v>
          </cell>
        </row>
        <row r="368">
          <cell r="E368" t="str">
            <v>2_GS_flare_rate</v>
          </cell>
          <cell r="G368" t="e">
            <v>#NAME?</v>
          </cell>
          <cell r="H368">
            <v>0</v>
          </cell>
          <cell r="I368">
            <v>0</v>
          </cell>
          <cell r="J368">
            <v>0</v>
          </cell>
          <cell r="K368" t="str">
            <v>Uniform</v>
          </cell>
          <cell r="L368">
            <v>0</v>
          </cell>
          <cell r="M368">
            <v>0</v>
          </cell>
          <cell r="N368">
            <v>0</v>
          </cell>
          <cell r="O368" t="str">
            <v>Uniform</v>
          </cell>
          <cell r="P368">
            <v>0</v>
          </cell>
          <cell r="Q368">
            <v>0</v>
          </cell>
          <cell r="R368">
            <v>0</v>
          </cell>
          <cell r="S368" t="str">
            <v>Uniform</v>
          </cell>
          <cell r="T368">
            <v>0</v>
          </cell>
          <cell r="U368">
            <v>0</v>
          </cell>
          <cell r="V368">
            <v>0</v>
          </cell>
          <cell r="W368" t="str">
            <v>Uniform</v>
          </cell>
          <cell r="X368">
            <v>0</v>
          </cell>
          <cell r="Y368">
            <v>0</v>
          </cell>
          <cell r="Z368">
            <v>0</v>
          </cell>
          <cell r="AA368" t="str">
            <v>Uniform</v>
          </cell>
          <cell r="AB368">
            <v>0</v>
          </cell>
          <cell r="AC368">
            <v>0</v>
          </cell>
          <cell r="AD368">
            <v>0</v>
          </cell>
          <cell r="AE368" t="str">
            <v>Uniform</v>
          </cell>
          <cell r="AF368">
            <v>0</v>
          </cell>
          <cell r="AG368">
            <v>0</v>
          </cell>
          <cell r="AH368">
            <v>0</v>
          </cell>
          <cell r="AI368" t="str">
            <v>Uniform</v>
          </cell>
          <cell r="AJ368">
            <v>0</v>
          </cell>
          <cell r="AK368">
            <v>0</v>
          </cell>
          <cell r="AL368">
            <v>0</v>
          </cell>
          <cell r="AM368" t="str">
            <v>Uniform</v>
          </cell>
          <cell r="AN368">
            <v>0</v>
          </cell>
          <cell r="AO368">
            <v>0</v>
          </cell>
          <cell r="AP368">
            <v>0</v>
          </cell>
          <cell r="AQ368" t="str">
            <v>Uniform</v>
          </cell>
          <cell r="AR368">
            <v>0</v>
          </cell>
          <cell r="AS368">
            <v>0</v>
          </cell>
          <cell r="AT368">
            <v>0</v>
          </cell>
          <cell r="AU368" t="str">
            <v>Uniform</v>
          </cell>
          <cell r="AV368">
            <v>0</v>
          </cell>
          <cell r="AW368">
            <v>0</v>
          </cell>
          <cell r="AX368">
            <v>0</v>
          </cell>
          <cell r="AY368" t="str">
            <v>Uniform</v>
          </cell>
          <cell r="AZ368">
            <v>0</v>
          </cell>
          <cell r="BA368">
            <v>0</v>
          </cell>
          <cell r="BB368">
            <v>0</v>
          </cell>
          <cell r="BC368" t="str">
            <v>Uniform</v>
          </cell>
          <cell r="BD368">
            <v>0</v>
          </cell>
          <cell r="BE368">
            <v>0</v>
          </cell>
          <cell r="BF368">
            <v>0</v>
          </cell>
          <cell r="BG368" t="str">
            <v>Uniform</v>
          </cell>
          <cell r="BH368">
            <v>0</v>
          </cell>
          <cell r="BI368">
            <v>0</v>
          </cell>
          <cell r="BJ368">
            <v>0</v>
          </cell>
          <cell r="BK368" t="str">
            <v>Uniform</v>
          </cell>
          <cell r="BL368">
            <v>0</v>
          </cell>
          <cell r="BM368">
            <v>0</v>
          </cell>
          <cell r="BN368">
            <v>0</v>
          </cell>
          <cell r="BO368" t="str">
            <v>Uniform</v>
          </cell>
          <cell r="BP368">
            <v>0</v>
          </cell>
          <cell r="BQ368">
            <v>0</v>
          </cell>
          <cell r="BR368">
            <v>0</v>
          </cell>
          <cell r="BS368" t="str">
            <v>Uniform</v>
          </cell>
          <cell r="BT368">
            <v>0</v>
          </cell>
          <cell r="BU368">
            <v>0</v>
          </cell>
          <cell r="BV368">
            <v>0</v>
          </cell>
          <cell r="BW368" t="str">
            <v>Uniform</v>
          </cell>
          <cell r="BX368">
            <v>0</v>
          </cell>
          <cell r="BY368">
            <v>0</v>
          </cell>
          <cell r="BZ368">
            <v>0</v>
          </cell>
          <cell r="CA368" t="str">
            <v>Uniform</v>
          </cell>
          <cell r="CB368">
            <v>0</v>
          </cell>
          <cell r="CC368">
            <v>0</v>
          </cell>
          <cell r="CD368">
            <v>0</v>
          </cell>
          <cell r="CE368" t="str">
            <v>Uniform</v>
          </cell>
          <cell r="CF368">
            <v>0</v>
          </cell>
          <cell r="CG368">
            <v>0</v>
          </cell>
          <cell r="CH368">
            <v>0</v>
          </cell>
          <cell r="CI368" t="str">
            <v>Uniform</v>
          </cell>
          <cell r="CJ368">
            <v>0</v>
          </cell>
          <cell r="CK368">
            <v>0</v>
          </cell>
          <cell r="CL368">
            <v>0</v>
          </cell>
          <cell r="CM368" t="str">
            <v>Uniform</v>
          </cell>
          <cell r="CN368">
            <v>0</v>
          </cell>
          <cell r="CO368">
            <v>0</v>
          </cell>
          <cell r="CP368">
            <v>0</v>
          </cell>
          <cell r="CQ368" t="str">
            <v>Uniform</v>
          </cell>
          <cell r="CR368">
            <v>0</v>
          </cell>
          <cell r="CS368">
            <v>0</v>
          </cell>
          <cell r="CT368">
            <v>0</v>
          </cell>
          <cell r="CU368" t="str">
            <v>Uniform</v>
          </cell>
          <cell r="CV368">
            <v>0</v>
          </cell>
          <cell r="CW368">
            <v>0</v>
          </cell>
          <cell r="CX368">
            <v>0</v>
          </cell>
          <cell r="CY368" t="str">
            <v>Uniform</v>
          </cell>
          <cell r="CZ368">
            <v>0</v>
          </cell>
          <cell r="DA368">
            <v>0</v>
          </cell>
          <cell r="DB368">
            <v>0</v>
          </cell>
          <cell r="DC368" t="str">
            <v>Uniform</v>
          </cell>
          <cell r="DD368">
            <v>0</v>
          </cell>
          <cell r="DE368">
            <v>0</v>
          </cell>
          <cell r="DF368">
            <v>0</v>
          </cell>
          <cell r="DG368" t="str">
            <v>Uniform</v>
          </cell>
          <cell r="DH368">
            <v>0</v>
          </cell>
          <cell r="DI368">
            <v>0</v>
          </cell>
          <cell r="DJ368">
            <v>0</v>
          </cell>
          <cell r="DK368" t="str">
            <v>Uniform</v>
          </cell>
          <cell r="DL368">
            <v>0</v>
          </cell>
          <cell r="DM368">
            <v>0</v>
          </cell>
          <cell r="DN368">
            <v>0</v>
          </cell>
          <cell r="DO368" t="str">
            <v>Uniform</v>
          </cell>
          <cell r="EB368">
            <v>0</v>
          </cell>
          <cell r="EC368">
            <v>0</v>
          </cell>
          <cell r="ED368">
            <v>0</v>
          </cell>
          <cell r="EE368" t="str">
            <v>Uniform</v>
          </cell>
        </row>
        <row r="369">
          <cell r="E369" t="str">
            <v>2_GS_flare_eff</v>
          </cell>
          <cell r="G369" t="e">
            <v>#NAME?</v>
          </cell>
          <cell r="H369">
            <v>0</v>
          </cell>
          <cell r="I369">
            <v>0</v>
          </cell>
          <cell r="J369">
            <v>0</v>
          </cell>
          <cell r="K369" t="str">
            <v>Uniform</v>
          </cell>
          <cell r="L369">
            <v>0</v>
          </cell>
          <cell r="M369">
            <v>0</v>
          </cell>
          <cell r="N369">
            <v>0</v>
          </cell>
          <cell r="O369" t="str">
            <v>Uniform</v>
          </cell>
          <cell r="P369">
            <v>0</v>
          </cell>
          <cell r="Q369">
            <v>0</v>
          </cell>
          <cell r="R369">
            <v>0</v>
          </cell>
          <cell r="S369" t="str">
            <v>Uniform</v>
          </cell>
          <cell r="T369">
            <v>0</v>
          </cell>
          <cell r="U369">
            <v>0</v>
          </cell>
          <cell r="V369">
            <v>0</v>
          </cell>
          <cell r="W369" t="str">
            <v>Uniform</v>
          </cell>
          <cell r="X369">
            <v>0</v>
          </cell>
          <cell r="Y369">
            <v>0</v>
          </cell>
          <cell r="Z369">
            <v>0</v>
          </cell>
          <cell r="AA369" t="str">
            <v>Uniform</v>
          </cell>
          <cell r="AB369">
            <v>0</v>
          </cell>
          <cell r="AC369">
            <v>0</v>
          </cell>
          <cell r="AD369">
            <v>0</v>
          </cell>
          <cell r="AE369" t="str">
            <v>Uniform</v>
          </cell>
          <cell r="AF369">
            <v>0</v>
          </cell>
          <cell r="AG369">
            <v>0</v>
          </cell>
          <cell r="AH369">
            <v>0</v>
          </cell>
          <cell r="AI369" t="str">
            <v>Uniform</v>
          </cell>
          <cell r="AJ369">
            <v>0</v>
          </cell>
          <cell r="AK369">
            <v>0</v>
          </cell>
          <cell r="AL369">
            <v>0</v>
          </cell>
          <cell r="AM369" t="str">
            <v>Uniform</v>
          </cell>
          <cell r="AN369">
            <v>0</v>
          </cell>
          <cell r="AO369">
            <v>0</v>
          </cell>
          <cell r="AP369">
            <v>0</v>
          </cell>
          <cell r="AQ369" t="str">
            <v>Uniform</v>
          </cell>
          <cell r="AR369">
            <v>0</v>
          </cell>
          <cell r="AS369">
            <v>0</v>
          </cell>
          <cell r="AT369">
            <v>0</v>
          </cell>
          <cell r="AU369" t="str">
            <v>Uniform</v>
          </cell>
          <cell r="AV369">
            <v>0</v>
          </cell>
          <cell r="AW369">
            <v>0</v>
          </cell>
          <cell r="AX369">
            <v>0</v>
          </cell>
          <cell r="AY369" t="str">
            <v>Uniform</v>
          </cell>
          <cell r="AZ369">
            <v>0</v>
          </cell>
          <cell r="BA369">
            <v>0</v>
          </cell>
          <cell r="BB369">
            <v>0</v>
          </cell>
          <cell r="BC369" t="str">
            <v>Uniform</v>
          </cell>
          <cell r="BD369">
            <v>0</v>
          </cell>
          <cell r="BE369">
            <v>0</v>
          </cell>
          <cell r="BF369">
            <v>0</v>
          </cell>
          <cell r="BG369" t="str">
            <v>Uniform</v>
          </cell>
          <cell r="BH369">
            <v>0</v>
          </cell>
          <cell r="BI369">
            <v>0</v>
          </cell>
          <cell r="BJ369">
            <v>0</v>
          </cell>
          <cell r="BK369" t="str">
            <v>Uniform</v>
          </cell>
          <cell r="BL369">
            <v>0</v>
          </cell>
          <cell r="BM369">
            <v>0</v>
          </cell>
          <cell r="BN369">
            <v>0</v>
          </cell>
          <cell r="BO369" t="str">
            <v>Uniform</v>
          </cell>
          <cell r="BP369">
            <v>0</v>
          </cell>
          <cell r="BQ369">
            <v>0</v>
          </cell>
          <cell r="BR369">
            <v>0</v>
          </cell>
          <cell r="BS369" t="str">
            <v>Uniform</v>
          </cell>
          <cell r="BT369">
            <v>0</v>
          </cell>
          <cell r="BU369">
            <v>0</v>
          </cell>
          <cell r="BV369">
            <v>0</v>
          </cell>
          <cell r="BW369" t="str">
            <v>Uniform</v>
          </cell>
          <cell r="BX369">
            <v>0</v>
          </cell>
          <cell r="BY369">
            <v>0</v>
          </cell>
          <cell r="BZ369">
            <v>0</v>
          </cell>
          <cell r="CA369" t="str">
            <v>Uniform</v>
          </cell>
          <cell r="CB369">
            <v>0</v>
          </cell>
          <cell r="CC369">
            <v>0</v>
          </cell>
          <cell r="CD369">
            <v>0</v>
          </cell>
          <cell r="CE369" t="str">
            <v>Uniform</v>
          </cell>
          <cell r="CF369">
            <v>0</v>
          </cell>
          <cell r="CG369">
            <v>0</v>
          </cell>
          <cell r="CH369">
            <v>0</v>
          </cell>
          <cell r="CI369" t="str">
            <v>Uniform</v>
          </cell>
          <cell r="CJ369">
            <v>0</v>
          </cell>
          <cell r="CK369">
            <v>0</v>
          </cell>
          <cell r="CL369">
            <v>0</v>
          </cell>
          <cell r="CM369" t="str">
            <v>Uniform</v>
          </cell>
          <cell r="CN369">
            <v>0</v>
          </cell>
          <cell r="CO369">
            <v>0</v>
          </cell>
          <cell r="CP369">
            <v>0</v>
          </cell>
          <cell r="CQ369" t="str">
            <v>Uniform</v>
          </cell>
          <cell r="CR369">
            <v>0</v>
          </cell>
          <cell r="CS369">
            <v>0</v>
          </cell>
          <cell r="CT369">
            <v>0</v>
          </cell>
          <cell r="CU369" t="str">
            <v>Uniform</v>
          </cell>
          <cell r="CV369">
            <v>0</v>
          </cell>
          <cell r="CW369">
            <v>0</v>
          </cell>
          <cell r="CX369">
            <v>0</v>
          </cell>
          <cell r="CY369" t="str">
            <v>Uniform</v>
          </cell>
          <cell r="CZ369">
            <v>0</v>
          </cell>
          <cell r="DA369">
            <v>0</v>
          </cell>
          <cell r="DB369">
            <v>0</v>
          </cell>
          <cell r="DC369" t="str">
            <v>Uniform</v>
          </cell>
          <cell r="DD369">
            <v>0</v>
          </cell>
          <cell r="DE369">
            <v>0</v>
          </cell>
          <cell r="DF369">
            <v>0</v>
          </cell>
          <cell r="DG369" t="str">
            <v>Uniform</v>
          </cell>
          <cell r="DH369">
            <v>0</v>
          </cell>
          <cell r="DI369">
            <v>0</v>
          </cell>
          <cell r="DJ369">
            <v>0</v>
          </cell>
          <cell r="DK369" t="str">
            <v>Uniform</v>
          </cell>
          <cell r="DL369">
            <v>0</v>
          </cell>
          <cell r="DM369">
            <v>0</v>
          </cell>
          <cell r="DN369">
            <v>0</v>
          </cell>
          <cell r="DO369" t="str">
            <v>Uniform</v>
          </cell>
          <cell r="EB369">
            <v>0</v>
          </cell>
          <cell r="EC369">
            <v>0</v>
          </cell>
          <cell r="ED369">
            <v>0</v>
          </cell>
          <cell r="EE369" t="str">
            <v>Uniform</v>
          </cell>
        </row>
        <row r="370">
          <cell r="E370" t="str">
            <v>2_GPciron_CO2</v>
          </cell>
          <cell r="F370" t="str">
            <v>metric tonnes</v>
          </cell>
          <cell r="G370" t="e">
            <v>#NAME?</v>
          </cell>
          <cell r="H370">
            <v>0</v>
          </cell>
          <cell r="I370">
            <v>0</v>
          </cell>
          <cell r="J370">
            <v>0</v>
          </cell>
          <cell r="K370" t="str">
            <v>Uniform</v>
          </cell>
          <cell r="L370">
            <v>0</v>
          </cell>
          <cell r="M370">
            <v>0</v>
          </cell>
          <cell r="N370">
            <v>0</v>
          </cell>
          <cell r="O370" t="str">
            <v>Uniform</v>
          </cell>
          <cell r="P370">
            <v>0</v>
          </cell>
          <cell r="Q370">
            <v>0</v>
          </cell>
          <cell r="R370">
            <v>0</v>
          </cell>
          <cell r="S370" t="str">
            <v>Uniform</v>
          </cell>
          <cell r="T370">
            <v>0</v>
          </cell>
          <cell r="U370">
            <v>0</v>
          </cell>
          <cell r="V370">
            <v>0</v>
          </cell>
          <cell r="W370" t="str">
            <v>Uniform</v>
          </cell>
          <cell r="X370">
            <v>0</v>
          </cell>
          <cell r="Y370">
            <v>0</v>
          </cell>
          <cell r="Z370">
            <v>0</v>
          </cell>
          <cell r="AA370" t="str">
            <v>Uniform</v>
          </cell>
          <cell r="AB370">
            <v>0</v>
          </cell>
          <cell r="AC370">
            <v>0</v>
          </cell>
          <cell r="AD370">
            <v>0</v>
          </cell>
          <cell r="AE370" t="str">
            <v>Uniform</v>
          </cell>
          <cell r="AF370">
            <v>0</v>
          </cell>
          <cell r="AG370">
            <v>0</v>
          </cell>
          <cell r="AH370">
            <v>0</v>
          </cell>
          <cell r="AI370" t="str">
            <v>Uniform</v>
          </cell>
          <cell r="AJ370">
            <v>0</v>
          </cell>
          <cell r="AK370">
            <v>0</v>
          </cell>
          <cell r="AL370">
            <v>0</v>
          </cell>
          <cell r="AM370" t="str">
            <v>Uniform</v>
          </cell>
          <cell r="AN370">
            <v>0</v>
          </cell>
          <cell r="AO370">
            <v>0</v>
          </cell>
          <cell r="AP370">
            <v>0</v>
          </cell>
          <cell r="AQ370" t="str">
            <v>Uniform</v>
          </cell>
          <cell r="AR370">
            <v>0</v>
          </cell>
          <cell r="AS370">
            <v>0</v>
          </cell>
          <cell r="AT370">
            <v>0</v>
          </cell>
          <cell r="AU370" t="str">
            <v>Uniform</v>
          </cell>
          <cell r="AV370">
            <v>0</v>
          </cell>
          <cell r="AW370">
            <v>0</v>
          </cell>
          <cell r="AX370">
            <v>0</v>
          </cell>
          <cell r="AY370" t="str">
            <v>Uniform</v>
          </cell>
          <cell r="AZ370">
            <v>0</v>
          </cell>
          <cell r="BA370">
            <v>0</v>
          </cell>
          <cell r="BB370">
            <v>0</v>
          </cell>
          <cell r="BC370" t="str">
            <v>Uniform</v>
          </cell>
          <cell r="BD370">
            <v>0</v>
          </cell>
          <cell r="BE370">
            <v>0</v>
          </cell>
          <cell r="BF370">
            <v>0</v>
          </cell>
          <cell r="BG370" t="str">
            <v>Uniform</v>
          </cell>
          <cell r="BH370">
            <v>0</v>
          </cell>
          <cell r="BI370">
            <v>0</v>
          </cell>
          <cell r="BJ370">
            <v>0</v>
          </cell>
          <cell r="BK370" t="str">
            <v>Uniform</v>
          </cell>
          <cell r="BL370">
            <v>0</v>
          </cell>
          <cell r="BM370">
            <v>0</v>
          </cell>
          <cell r="BN370">
            <v>0</v>
          </cell>
          <cell r="BO370" t="str">
            <v>Uniform</v>
          </cell>
          <cell r="BP370">
            <v>0</v>
          </cell>
          <cell r="BQ370">
            <v>0</v>
          </cell>
          <cell r="BR370">
            <v>0</v>
          </cell>
          <cell r="BS370" t="str">
            <v>Uniform</v>
          </cell>
          <cell r="BT370">
            <v>0</v>
          </cell>
          <cell r="BU370">
            <v>0</v>
          </cell>
          <cell r="BV370">
            <v>0</v>
          </cell>
          <cell r="BW370" t="str">
            <v>Uniform</v>
          </cell>
          <cell r="BX370">
            <v>0</v>
          </cell>
          <cell r="BY370">
            <v>0</v>
          </cell>
          <cell r="BZ370">
            <v>0</v>
          </cell>
          <cell r="CA370" t="str">
            <v>Uniform</v>
          </cell>
          <cell r="CB370">
            <v>0</v>
          </cell>
          <cell r="CC370">
            <v>0</v>
          </cell>
          <cell r="CD370">
            <v>0</v>
          </cell>
          <cell r="CE370" t="str">
            <v>Uniform</v>
          </cell>
          <cell r="CF370">
            <v>0</v>
          </cell>
          <cell r="CG370">
            <v>0</v>
          </cell>
          <cell r="CH370">
            <v>0</v>
          </cell>
          <cell r="CI370" t="str">
            <v>Uniform</v>
          </cell>
          <cell r="CJ370">
            <v>0</v>
          </cell>
          <cell r="CK370">
            <v>0</v>
          </cell>
          <cell r="CL370">
            <v>0</v>
          </cell>
          <cell r="CM370" t="str">
            <v>Uniform</v>
          </cell>
          <cell r="CN370">
            <v>0</v>
          </cell>
          <cell r="CO370">
            <v>0</v>
          </cell>
          <cell r="CP370">
            <v>0</v>
          </cell>
          <cell r="CQ370" t="str">
            <v>Uniform</v>
          </cell>
          <cell r="CR370">
            <v>0</v>
          </cell>
          <cell r="CS370">
            <v>0</v>
          </cell>
          <cell r="CT370">
            <v>0</v>
          </cell>
          <cell r="CU370" t="str">
            <v>Uniform</v>
          </cell>
          <cell r="CV370">
            <v>0</v>
          </cell>
          <cell r="CW370">
            <v>0</v>
          </cell>
          <cell r="CX370">
            <v>0</v>
          </cell>
          <cell r="CY370" t="str">
            <v>Uniform</v>
          </cell>
          <cell r="CZ370">
            <v>0</v>
          </cell>
          <cell r="DA370">
            <v>0</v>
          </cell>
          <cell r="DB370">
            <v>0</v>
          </cell>
          <cell r="DC370" t="str">
            <v>Uniform</v>
          </cell>
          <cell r="DD370">
            <v>0</v>
          </cell>
          <cell r="DE370">
            <v>0</v>
          </cell>
          <cell r="DF370">
            <v>0</v>
          </cell>
          <cell r="DG370" t="str">
            <v>Uniform</v>
          </cell>
          <cell r="DH370">
            <v>0</v>
          </cell>
          <cell r="DI370">
            <v>0</v>
          </cell>
          <cell r="DJ370">
            <v>0</v>
          </cell>
          <cell r="DK370" t="str">
            <v>Uniform</v>
          </cell>
          <cell r="DL370">
            <v>0</v>
          </cell>
          <cell r="DM370">
            <v>0</v>
          </cell>
          <cell r="DN370">
            <v>0</v>
          </cell>
          <cell r="DO370" t="str">
            <v>Uniform</v>
          </cell>
          <cell r="EB370">
            <v>0</v>
          </cell>
          <cell r="EC370">
            <v>0</v>
          </cell>
          <cell r="ED370">
            <v>0</v>
          </cell>
          <cell r="EE370" t="str">
            <v>Uniform</v>
          </cell>
        </row>
        <row r="371">
          <cell r="E371" t="str">
            <v>2_GPciron_CH4</v>
          </cell>
          <cell r="F371" t="str">
            <v>metric tonnes</v>
          </cell>
          <cell r="G371" t="e">
            <v>#NAME?</v>
          </cell>
          <cell r="H371">
            <v>0</v>
          </cell>
          <cell r="I371">
            <v>0</v>
          </cell>
          <cell r="J371">
            <v>0</v>
          </cell>
          <cell r="K371" t="str">
            <v>Uniform</v>
          </cell>
          <cell r="L371">
            <v>0</v>
          </cell>
          <cell r="M371">
            <v>0</v>
          </cell>
          <cell r="N371">
            <v>0</v>
          </cell>
          <cell r="O371" t="str">
            <v>Uniform</v>
          </cell>
          <cell r="P371">
            <v>0</v>
          </cell>
          <cell r="Q371">
            <v>0</v>
          </cell>
          <cell r="R371">
            <v>0</v>
          </cell>
          <cell r="S371" t="str">
            <v>Uniform</v>
          </cell>
          <cell r="T371">
            <v>0</v>
          </cell>
          <cell r="U371">
            <v>0</v>
          </cell>
          <cell r="V371">
            <v>0</v>
          </cell>
          <cell r="W371" t="str">
            <v>Uniform</v>
          </cell>
          <cell r="X371">
            <v>0</v>
          </cell>
          <cell r="Y371">
            <v>0</v>
          </cell>
          <cell r="Z371">
            <v>0</v>
          </cell>
          <cell r="AA371" t="str">
            <v>Uniform</v>
          </cell>
          <cell r="AB371">
            <v>0</v>
          </cell>
          <cell r="AC371">
            <v>0</v>
          </cell>
          <cell r="AD371">
            <v>0</v>
          </cell>
          <cell r="AE371" t="str">
            <v>Uniform</v>
          </cell>
          <cell r="AF371">
            <v>0</v>
          </cell>
          <cell r="AG371">
            <v>0</v>
          </cell>
          <cell r="AH371">
            <v>0</v>
          </cell>
          <cell r="AI371" t="str">
            <v>Uniform</v>
          </cell>
          <cell r="AJ371">
            <v>0</v>
          </cell>
          <cell r="AK371">
            <v>0</v>
          </cell>
          <cell r="AL371">
            <v>0</v>
          </cell>
          <cell r="AM371" t="str">
            <v>Uniform</v>
          </cell>
          <cell r="AN371">
            <v>0</v>
          </cell>
          <cell r="AO371">
            <v>0</v>
          </cell>
          <cell r="AP371">
            <v>0</v>
          </cell>
          <cell r="AQ371" t="str">
            <v>Uniform</v>
          </cell>
          <cell r="AR371">
            <v>0</v>
          </cell>
          <cell r="AS371">
            <v>0</v>
          </cell>
          <cell r="AT371">
            <v>0</v>
          </cell>
          <cell r="AU371" t="str">
            <v>Uniform</v>
          </cell>
          <cell r="AV371">
            <v>0</v>
          </cell>
          <cell r="AW371">
            <v>0</v>
          </cell>
          <cell r="AX371">
            <v>0</v>
          </cell>
          <cell r="AY371" t="str">
            <v>Uniform</v>
          </cell>
          <cell r="AZ371">
            <v>0</v>
          </cell>
          <cell r="BA371">
            <v>0</v>
          </cell>
          <cell r="BB371">
            <v>0</v>
          </cell>
          <cell r="BC371" t="str">
            <v>Uniform</v>
          </cell>
          <cell r="BD371">
            <v>0</v>
          </cell>
          <cell r="BE371">
            <v>0</v>
          </cell>
          <cell r="BF371">
            <v>0</v>
          </cell>
          <cell r="BG371" t="str">
            <v>Uniform</v>
          </cell>
          <cell r="BH371">
            <v>0</v>
          </cell>
          <cell r="BI371">
            <v>0</v>
          </cell>
          <cell r="BJ371">
            <v>0</v>
          </cell>
          <cell r="BK371" t="str">
            <v>Uniform</v>
          </cell>
          <cell r="BL371">
            <v>0</v>
          </cell>
          <cell r="BM371">
            <v>0</v>
          </cell>
          <cell r="BN371">
            <v>0</v>
          </cell>
          <cell r="BO371" t="str">
            <v>Uniform</v>
          </cell>
          <cell r="BP371">
            <v>0</v>
          </cell>
          <cell r="BQ371">
            <v>0</v>
          </cell>
          <cell r="BR371">
            <v>0</v>
          </cell>
          <cell r="BS371" t="str">
            <v>Uniform</v>
          </cell>
          <cell r="BT371">
            <v>0</v>
          </cell>
          <cell r="BU371">
            <v>0</v>
          </cell>
          <cell r="BV371">
            <v>0</v>
          </cell>
          <cell r="BW371" t="str">
            <v>Uniform</v>
          </cell>
          <cell r="BX371">
            <v>0</v>
          </cell>
          <cell r="BY371">
            <v>0</v>
          </cell>
          <cell r="BZ371">
            <v>0</v>
          </cell>
          <cell r="CA371" t="str">
            <v>Uniform</v>
          </cell>
          <cell r="CB371">
            <v>0</v>
          </cell>
          <cell r="CC371">
            <v>0</v>
          </cell>
          <cell r="CD371">
            <v>0</v>
          </cell>
          <cell r="CE371" t="str">
            <v>Uniform</v>
          </cell>
          <cell r="CF371">
            <v>0</v>
          </cell>
          <cell r="CG371">
            <v>0</v>
          </cell>
          <cell r="CH371">
            <v>0</v>
          </cell>
          <cell r="CI371" t="str">
            <v>Uniform</v>
          </cell>
          <cell r="CJ371">
            <v>0</v>
          </cell>
          <cell r="CK371">
            <v>0</v>
          </cell>
          <cell r="CL371">
            <v>0</v>
          </cell>
          <cell r="CM371" t="str">
            <v>Uniform</v>
          </cell>
          <cell r="CN371">
            <v>0</v>
          </cell>
          <cell r="CO371">
            <v>0</v>
          </cell>
          <cell r="CP371">
            <v>0</v>
          </cell>
          <cell r="CQ371" t="str">
            <v>Uniform</v>
          </cell>
          <cell r="CR371">
            <v>0</v>
          </cell>
          <cell r="CS371">
            <v>0</v>
          </cell>
          <cell r="CT371">
            <v>0</v>
          </cell>
          <cell r="CU371" t="str">
            <v>Uniform</v>
          </cell>
          <cell r="CV371">
            <v>0</v>
          </cell>
          <cell r="CW371">
            <v>0</v>
          </cell>
          <cell r="CX371">
            <v>0</v>
          </cell>
          <cell r="CY371" t="str">
            <v>Uniform</v>
          </cell>
          <cell r="CZ371">
            <v>0</v>
          </cell>
          <cell r="DA371">
            <v>0</v>
          </cell>
          <cell r="DB371">
            <v>0</v>
          </cell>
          <cell r="DC371" t="str">
            <v>Uniform</v>
          </cell>
          <cell r="DD371">
            <v>0</v>
          </cell>
          <cell r="DE371">
            <v>0</v>
          </cell>
          <cell r="DF371">
            <v>0</v>
          </cell>
          <cell r="DG371" t="str">
            <v>Uniform</v>
          </cell>
          <cell r="DH371">
            <v>0</v>
          </cell>
          <cell r="DI371">
            <v>0</v>
          </cell>
          <cell r="DJ371">
            <v>0</v>
          </cell>
          <cell r="DK371" t="str">
            <v>Uniform</v>
          </cell>
          <cell r="DL371">
            <v>0</v>
          </cell>
          <cell r="DM371">
            <v>0</v>
          </cell>
          <cell r="DN371">
            <v>0</v>
          </cell>
          <cell r="DO371" t="str">
            <v>Uniform</v>
          </cell>
          <cell r="EB371">
            <v>0</v>
          </cell>
          <cell r="EC371">
            <v>0</v>
          </cell>
          <cell r="ED371">
            <v>0</v>
          </cell>
          <cell r="EE371" t="str">
            <v>Uniform</v>
          </cell>
        </row>
        <row r="372">
          <cell r="E372" t="str">
            <v>2_GPplastic_CO2</v>
          </cell>
          <cell r="F372" t="str">
            <v>metric tonnes</v>
          </cell>
          <cell r="G372" t="e">
            <v>#NAME?</v>
          </cell>
          <cell r="H372">
            <v>4.5964285714285721E-2</v>
          </cell>
          <cell r="I372">
            <v>1.0150670857142861</v>
          </cell>
          <cell r="J372">
            <v>2.3161357142857146</v>
          </cell>
          <cell r="K372" t="str">
            <v>Triangular</v>
          </cell>
          <cell r="L372">
            <v>4.5964285714285721E-2</v>
          </cell>
          <cell r="M372">
            <v>1.0150670857142861</v>
          </cell>
          <cell r="N372">
            <v>2.3161357142857146</v>
          </cell>
          <cell r="O372" t="str">
            <v>Triangular</v>
          </cell>
          <cell r="P372">
            <v>1.4975520270270268</v>
          </cell>
          <cell r="Q372">
            <v>3.518992135135139</v>
          </cell>
          <cell r="R372">
            <v>5.866569594594595</v>
          </cell>
          <cell r="S372" t="str">
            <v>Triangular</v>
          </cell>
          <cell r="T372">
            <v>1.4975520270270268</v>
          </cell>
          <cell r="U372">
            <v>3.518992135135139</v>
          </cell>
          <cell r="V372">
            <v>5.866569594594595</v>
          </cell>
          <cell r="W372" t="str">
            <v>Triangular</v>
          </cell>
          <cell r="X372">
            <v>1.4975520270270268</v>
          </cell>
          <cell r="Y372">
            <v>3.518992135135139</v>
          </cell>
          <cell r="Z372">
            <v>5.866569594594595</v>
          </cell>
          <cell r="AA372" t="str">
            <v>Triangular</v>
          </cell>
          <cell r="AB372">
            <v>0</v>
          </cell>
          <cell r="AC372">
            <v>0.12728520000000026</v>
          </cell>
          <cell r="AD372">
            <v>0.60339999999999994</v>
          </cell>
          <cell r="AE372" t="str">
            <v>Triangular</v>
          </cell>
          <cell r="AF372">
            <v>0</v>
          </cell>
          <cell r="AG372">
            <v>0.12728520000000026</v>
          </cell>
          <cell r="AH372">
            <v>0.60339999999999994</v>
          </cell>
          <cell r="AI372" t="str">
            <v>Triangular</v>
          </cell>
          <cell r="AJ372">
            <v>0</v>
          </cell>
          <cell r="AK372">
            <v>0.12728520000000026</v>
          </cell>
          <cell r="AL372">
            <v>0.60339999999999994</v>
          </cell>
          <cell r="AM372" t="str">
            <v>Triangular</v>
          </cell>
          <cell r="AN372">
            <v>9.7090909090909103E-2</v>
          </cell>
          <cell r="AO372">
            <v>0.93986472727272719</v>
          </cell>
          <cell r="AP372">
            <v>2.2445454545454546</v>
          </cell>
          <cell r="AQ372" t="str">
            <v>Triangular</v>
          </cell>
          <cell r="AR372">
            <v>9.7090909090909103E-2</v>
          </cell>
          <cell r="AS372">
            <v>0.93986472727272719</v>
          </cell>
          <cell r="AT372">
            <v>2.2445454545454546</v>
          </cell>
          <cell r="AU372" t="str">
            <v>Triangular</v>
          </cell>
          <cell r="AV372">
            <v>9.7090909090909103E-2</v>
          </cell>
          <cell r="AW372">
            <v>0.93986472727272719</v>
          </cell>
          <cell r="AX372">
            <v>2.2445454545454546</v>
          </cell>
          <cell r="AY372" t="str">
            <v>Triangular</v>
          </cell>
          <cell r="AZ372">
            <v>8.4306923076923077</v>
          </cell>
          <cell r="BA372">
            <v>18.419678846153865</v>
          </cell>
          <cell r="BB372">
            <v>28.683873076923074</v>
          </cell>
          <cell r="BC372" t="str">
            <v>Triangular</v>
          </cell>
          <cell r="BD372">
            <v>8.4306923076923077</v>
          </cell>
          <cell r="BE372">
            <v>18.419678846153865</v>
          </cell>
          <cell r="BF372">
            <v>28.683873076923074</v>
          </cell>
          <cell r="BG372" t="str">
            <v>Triangular</v>
          </cell>
          <cell r="BH372">
            <v>0.21885714285714286</v>
          </cell>
          <cell r="BI372">
            <v>1.0061537142857149</v>
          </cell>
          <cell r="BJ372">
            <v>1.8274285714285712</v>
          </cell>
          <cell r="BK372" t="str">
            <v>Triangular</v>
          </cell>
          <cell r="BL372">
            <v>2.5718325000000002</v>
          </cell>
          <cell r="BM372">
            <v>4.3444067999999962</v>
          </cell>
          <cell r="BN372">
            <v>6.2603037499999985</v>
          </cell>
          <cell r="BO372" t="str">
            <v>Triangular</v>
          </cell>
          <cell r="BP372">
            <v>2.5718325000000002</v>
          </cell>
          <cell r="BQ372">
            <v>4.3444067999999962</v>
          </cell>
          <cell r="BR372">
            <v>6.2603037499999985</v>
          </cell>
          <cell r="BS372" t="str">
            <v>Triangular</v>
          </cell>
          <cell r="BT372">
            <v>2.5718325000000002</v>
          </cell>
          <cell r="BU372">
            <v>4.3444067999999962</v>
          </cell>
          <cell r="BV372">
            <v>6.2603037499999985</v>
          </cell>
          <cell r="BW372" t="str">
            <v>Triangular</v>
          </cell>
          <cell r="BX372">
            <v>0</v>
          </cell>
          <cell r="BY372">
            <v>2.2687499999999956E-3</v>
          </cell>
          <cell r="BZ372">
            <v>7.5937499999999148E-3</v>
          </cell>
          <cell r="CA372" t="str">
            <v>Triangular</v>
          </cell>
          <cell r="CB372">
            <v>0</v>
          </cell>
          <cell r="CC372">
            <v>2.1392066666666816</v>
          </cell>
          <cell r="CD372">
            <v>4.5466666666666669</v>
          </cell>
          <cell r="CE372" t="str">
            <v>Triangular</v>
          </cell>
          <cell r="CF372">
            <v>12.171945833333334</v>
          </cell>
          <cell r="CG372">
            <v>31.568083444444465</v>
          </cell>
          <cell r="CH372">
            <v>53.790587499999972</v>
          </cell>
          <cell r="CI372" t="str">
            <v>Triangular</v>
          </cell>
          <cell r="CJ372">
            <v>12.171945833333334</v>
          </cell>
          <cell r="CK372">
            <v>31.568083444444465</v>
          </cell>
          <cell r="CL372">
            <v>53.790587499999972</v>
          </cell>
          <cell r="CM372" t="str">
            <v>Triangular</v>
          </cell>
          <cell r="CN372">
            <v>0</v>
          </cell>
          <cell r="CO372">
            <v>3.0900000000000108E-2</v>
          </cell>
          <cell r="CP372">
            <v>0.2</v>
          </cell>
          <cell r="CQ372" t="str">
            <v>Triangular</v>
          </cell>
          <cell r="CR372">
            <v>0</v>
          </cell>
          <cell r="CS372">
            <v>3.0900000000000108E-2</v>
          </cell>
          <cell r="CT372">
            <v>0.2</v>
          </cell>
          <cell r="CU372" t="str">
            <v>Triangular</v>
          </cell>
          <cell r="CV372">
            <v>0.60214285714285709</v>
          </cell>
          <cell r="CW372">
            <v>1.8298437142857136</v>
          </cell>
          <cell r="CX372">
            <v>3.6</v>
          </cell>
          <cell r="CY372" t="str">
            <v>Triangular</v>
          </cell>
          <cell r="CZ372">
            <v>0.60214285714285709</v>
          </cell>
          <cell r="DA372">
            <v>1.8298437142857136</v>
          </cell>
          <cell r="DB372">
            <v>3.6</v>
          </cell>
          <cell r="DC372" t="str">
            <v>Triangular</v>
          </cell>
          <cell r="DD372">
            <v>0</v>
          </cell>
          <cell r="DE372">
            <v>0.13819120000000037</v>
          </cell>
          <cell r="DF372">
            <v>0.53712499999999996</v>
          </cell>
          <cell r="DG372" t="str">
            <v>Triangular</v>
          </cell>
          <cell r="DH372">
            <v>0</v>
          </cell>
          <cell r="DI372">
            <v>0.13819120000000037</v>
          </cell>
          <cell r="DJ372">
            <v>0.53712499999999996</v>
          </cell>
          <cell r="DK372" t="str">
            <v>Triangular</v>
          </cell>
          <cell r="DL372">
            <v>0.21389999999999998</v>
          </cell>
          <cell r="DM372">
            <v>0.75448969999999849</v>
          </cell>
          <cell r="DN372">
            <v>1.4972999999999996</v>
          </cell>
          <cell r="DO372" t="str">
            <v>Triangular</v>
          </cell>
          <cell r="EB372">
            <v>6.0068483676975912</v>
          </cell>
          <cell r="EC372">
            <v>9.6653653505154438</v>
          </cell>
          <cell r="ED372">
            <v>14.083873711340196</v>
          </cell>
          <cell r="EE372" t="str">
            <v>Triangular</v>
          </cell>
        </row>
        <row r="373">
          <cell r="E373" t="str">
            <v>2_GPplastic_CH4</v>
          </cell>
          <cell r="F373" t="str">
            <v>metric tonnes</v>
          </cell>
          <cell r="G373" t="e">
            <v>#NAME?</v>
          </cell>
          <cell r="H373">
            <v>14.126942857142858</v>
          </cell>
          <cell r="I373">
            <v>48.907342742857146</v>
          </cell>
          <cell r="J373">
            <v>94.866157857142838</v>
          </cell>
          <cell r="K373" t="str">
            <v>Triangular</v>
          </cell>
          <cell r="L373">
            <v>14.126942857142858</v>
          </cell>
          <cell r="M373">
            <v>48.907342742857146</v>
          </cell>
          <cell r="N373">
            <v>94.866157857142838</v>
          </cell>
          <cell r="O373" t="str">
            <v>Triangular</v>
          </cell>
          <cell r="P373">
            <v>19.880356081081082</v>
          </cell>
          <cell r="Q373">
            <v>44.474641081081046</v>
          </cell>
          <cell r="R373">
            <v>72.352177027027025</v>
          </cell>
          <cell r="S373" t="str">
            <v>Triangular</v>
          </cell>
          <cell r="T373">
            <v>19.880356081081082</v>
          </cell>
          <cell r="U373">
            <v>44.474641081081046</v>
          </cell>
          <cell r="V373">
            <v>72.352177027027025</v>
          </cell>
          <cell r="W373" t="str">
            <v>Triangular</v>
          </cell>
          <cell r="X373">
            <v>19.880356081081082</v>
          </cell>
          <cell r="Y373">
            <v>44.474641081081046</v>
          </cell>
          <cell r="Z373">
            <v>72.352177027027025</v>
          </cell>
          <cell r="AA373" t="str">
            <v>Triangular</v>
          </cell>
          <cell r="AB373">
            <v>0</v>
          </cell>
          <cell r="AC373">
            <v>0.46860340000000245</v>
          </cell>
          <cell r="AD373">
            <v>1.9962000000000004</v>
          </cell>
          <cell r="AE373" t="str">
            <v>Triangular</v>
          </cell>
          <cell r="AF373">
            <v>0</v>
          </cell>
          <cell r="AG373">
            <v>0.46860340000000245</v>
          </cell>
          <cell r="AH373">
            <v>1.9962000000000004</v>
          </cell>
          <cell r="AI373" t="str">
            <v>Triangular</v>
          </cell>
          <cell r="AJ373">
            <v>0</v>
          </cell>
          <cell r="AK373">
            <v>0.46860340000000245</v>
          </cell>
          <cell r="AL373">
            <v>1.9962000000000004</v>
          </cell>
          <cell r="AM373" t="str">
            <v>Triangular</v>
          </cell>
          <cell r="AN373">
            <v>1.0979999999999999</v>
          </cell>
          <cell r="AO373">
            <v>9.5852185454545555</v>
          </cell>
          <cell r="AP373">
            <v>22.530699999999996</v>
          </cell>
          <cell r="AQ373" t="str">
            <v>Triangular</v>
          </cell>
          <cell r="AR373">
            <v>1.0979999999999999</v>
          </cell>
          <cell r="AS373">
            <v>9.5852185454545555</v>
          </cell>
          <cell r="AT373">
            <v>22.530699999999996</v>
          </cell>
          <cell r="AU373" t="str">
            <v>Triangular</v>
          </cell>
          <cell r="AV373">
            <v>1.0979999999999999</v>
          </cell>
          <cell r="AW373">
            <v>9.5852185454545555</v>
          </cell>
          <cell r="AX373">
            <v>22.530699999999996</v>
          </cell>
          <cell r="AY373" t="str">
            <v>Triangular</v>
          </cell>
          <cell r="AZ373">
            <v>130.63244423076924</v>
          </cell>
          <cell r="BA373">
            <v>290.63390338461505</v>
          </cell>
          <cell r="BB373">
            <v>459.26205769230756</v>
          </cell>
          <cell r="BC373" t="str">
            <v>Triangular</v>
          </cell>
          <cell r="BD373">
            <v>130.63244423076924</v>
          </cell>
          <cell r="BE373">
            <v>290.63390338461505</v>
          </cell>
          <cell r="BF373">
            <v>459.26205769230756</v>
          </cell>
          <cell r="BG373" t="str">
            <v>Triangular</v>
          </cell>
          <cell r="BH373">
            <v>14.658903571428574</v>
          </cell>
          <cell r="BI373">
            <v>71.456700571428556</v>
          </cell>
          <cell r="BJ373">
            <v>129.98464999999999</v>
          </cell>
          <cell r="BK373" t="str">
            <v>Triangular</v>
          </cell>
          <cell r="BL373">
            <v>170.23957125000001</v>
          </cell>
          <cell r="BM373">
            <v>391.35517134999969</v>
          </cell>
          <cell r="BN373">
            <v>641.50961625000014</v>
          </cell>
          <cell r="BO373" t="str">
            <v>Triangular</v>
          </cell>
          <cell r="BP373">
            <v>170.23957125000001</v>
          </cell>
          <cell r="BQ373">
            <v>391.35517134999969</v>
          </cell>
          <cell r="BR373">
            <v>641.50961625000014</v>
          </cell>
          <cell r="BS373" t="str">
            <v>Triangular</v>
          </cell>
          <cell r="BT373">
            <v>170.23957125000001</v>
          </cell>
          <cell r="BU373">
            <v>391.35517134999969</v>
          </cell>
          <cell r="BV373">
            <v>641.50961625000014</v>
          </cell>
          <cell r="BW373" t="str">
            <v>Triangular</v>
          </cell>
          <cell r="BX373">
            <v>0</v>
          </cell>
          <cell r="BY373">
            <v>5.6567499999999667E-2</v>
          </cell>
          <cell r="BZ373">
            <v>0.18933749999999788</v>
          </cell>
          <cell r="CA373" t="str">
            <v>Triangular</v>
          </cell>
          <cell r="CB373">
            <v>0</v>
          </cell>
          <cell r="CC373">
            <v>32.577420000000153</v>
          </cell>
          <cell r="CD373">
            <v>69.239999999999995</v>
          </cell>
          <cell r="CE373" t="str">
            <v>Triangular</v>
          </cell>
          <cell r="CF373">
            <v>478.35618333333326</v>
          </cell>
          <cell r="CG373">
            <v>708.49630933333356</v>
          </cell>
          <cell r="CH373">
            <v>1034.7011708333332</v>
          </cell>
          <cell r="CI373" t="str">
            <v>Triangular</v>
          </cell>
          <cell r="CJ373">
            <v>478.35618333333326</v>
          </cell>
          <cell r="CK373">
            <v>708.49630933333356</v>
          </cell>
          <cell r="CL373">
            <v>1034.7011708333332</v>
          </cell>
          <cell r="CM373" t="str">
            <v>Triangular</v>
          </cell>
          <cell r="CN373">
            <v>0</v>
          </cell>
          <cell r="CO373">
            <v>0.4241025000000006</v>
          </cell>
          <cell r="CP373">
            <v>2.7450000000000001</v>
          </cell>
          <cell r="CQ373" t="str">
            <v>Triangular</v>
          </cell>
          <cell r="CR373">
            <v>0</v>
          </cell>
          <cell r="CS373">
            <v>0.4241025000000006</v>
          </cell>
          <cell r="CT373">
            <v>2.7450000000000001</v>
          </cell>
          <cell r="CU373" t="str">
            <v>Triangular</v>
          </cell>
          <cell r="CV373">
            <v>24.94557142857143</v>
          </cell>
          <cell r="CW373">
            <v>75.78315642857136</v>
          </cell>
          <cell r="CX373">
            <v>149.20285714285711</v>
          </cell>
          <cell r="CY373" t="str">
            <v>Triangular</v>
          </cell>
          <cell r="CZ373">
            <v>24.94557142857143</v>
          </cell>
          <cell r="DA373">
            <v>75.78315642857136</v>
          </cell>
          <cell r="DB373">
            <v>149.20285714285711</v>
          </cell>
          <cell r="DC373" t="str">
            <v>Triangular</v>
          </cell>
          <cell r="DD373">
            <v>0</v>
          </cell>
          <cell r="DE373">
            <v>2.8572614000000023</v>
          </cell>
          <cell r="DF373">
            <v>13.205900000000002</v>
          </cell>
          <cell r="DG373" t="str">
            <v>Triangular</v>
          </cell>
          <cell r="DH373">
            <v>0</v>
          </cell>
          <cell r="DI373">
            <v>2.8572614000000023</v>
          </cell>
          <cell r="DJ373">
            <v>13.205900000000002</v>
          </cell>
          <cell r="DK373" t="str">
            <v>Triangular</v>
          </cell>
          <cell r="DL373">
            <v>1.9571000000000001</v>
          </cell>
          <cell r="DM373">
            <v>6.8901376999999862</v>
          </cell>
          <cell r="DN373">
            <v>13.699700000000002</v>
          </cell>
          <cell r="DO373" t="str">
            <v>Triangular</v>
          </cell>
          <cell r="EB373">
            <v>174.50180120274914</v>
          </cell>
          <cell r="EC373">
            <v>231.46342529896924</v>
          </cell>
          <cell r="ED373">
            <v>296.07745343642597</v>
          </cell>
          <cell r="EE373" t="str">
            <v>Triangular</v>
          </cell>
        </row>
        <row r="374">
          <cell r="E374" t="str">
            <v>2_GPpsteel_CO2</v>
          </cell>
          <cell r="F374" t="str">
            <v>metric tonnes</v>
          </cell>
          <cell r="G374" t="e">
            <v>#NAME?</v>
          </cell>
          <cell r="H374">
            <v>0.20322142857142861</v>
          </cell>
          <cell r="I374">
            <v>0.74022071428571468</v>
          </cell>
          <cell r="J374">
            <v>1.4655378571428572</v>
          </cell>
          <cell r="K374" t="str">
            <v>Triangular</v>
          </cell>
          <cell r="L374">
            <v>0.20322142857142861</v>
          </cell>
          <cell r="M374">
            <v>0.74022071428571468</v>
          </cell>
          <cell r="N374">
            <v>1.4655378571428572</v>
          </cell>
          <cell r="O374" t="str">
            <v>Triangular</v>
          </cell>
          <cell r="P374">
            <v>5.7586175675675673</v>
          </cell>
          <cell r="Q374">
            <v>11.815747351351346</v>
          </cell>
          <cell r="R374">
            <v>18.728321621621628</v>
          </cell>
          <cell r="S374" t="str">
            <v>Triangular</v>
          </cell>
          <cell r="T374">
            <v>5.7586175675675673</v>
          </cell>
          <cell r="U374">
            <v>11.815747351351346</v>
          </cell>
          <cell r="V374">
            <v>18.728321621621628</v>
          </cell>
          <cell r="W374" t="str">
            <v>Triangular</v>
          </cell>
          <cell r="X374">
            <v>5.7586175675675673</v>
          </cell>
          <cell r="Y374">
            <v>11.815747351351346</v>
          </cell>
          <cell r="Z374">
            <v>18.728321621621628</v>
          </cell>
          <cell r="AA374" t="str">
            <v>Triangular</v>
          </cell>
          <cell r="AB374">
            <v>3.4623374999999998</v>
          </cell>
          <cell r="AC374">
            <v>9.3103607999999944</v>
          </cell>
          <cell r="AD374">
            <v>16.151500000000002</v>
          </cell>
          <cell r="AE374" t="str">
            <v>Triangular</v>
          </cell>
          <cell r="AF374">
            <v>3.4623374999999998</v>
          </cell>
          <cell r="AG374">
            <v>9.3103607999999944</v>
          </cell>
          <cell r="AH374">
            <v>16.151500000000002</v>
          </cell>
          <cell r="AI374" t="str">
            <v>Triangular</v>
          </cell>
          <cell r="AJ374">
            <v>3.4623374999999998</v>
          </cell>
          <cell r="AK374">
            <v>9.3103607999999944</v>
          </cell>
          <cell r="AL374">
            <v>16.151500000000002</v>
          </cell>
          <cell r="AM374" t="str">
            <v>Triangular</v>
          </cell>
          <cell r="AN374">
            <v>4.2155568181818186</v>
          </cell>
          <cell r="AO374">
            <v>8.3202468181818219</v>
          </cell>
          <cell r="AP374">
            <v>12.564406818181817</v>
          </cell>
          <cell r="AQ374" t="str">
            <v>Triangular</v>
          </cell>
          <cell r="AR374">
            <v>4.2155568181818186</v>
          </cell>
          <cell r="AS374">
            <v>8.3202468181818219</v>
          </cell>
          <cell r="AT374">
            <v>12.564406818181817</v>
          </cell>
          <cell r="AU374" t="str">
            <v>Triangular</v>
          </cell>
          <cell r="AV374">
            <v>4.2155568181818186</v>
          </cell>
          <cell r="AW374">
            <v>8.3202468181818219</v>
          </cell>
          <cell r="AX374">
            <v>12.564406818181817</v>
          </cell>
          <cell r="AY374" t="str">
            <v>Triangular</v>
          </cell>
          <cell r="AZ374">
            <v>1.1975</v>
          </cell>
          <cell r="BA374">
            <v>2.3518093846153851</v>
          </cell>
          <cell r="BB374">
            <v>3.8264865384615381</v>
          </cell>
          <cell r="BC374" t="str">
            <v>Triangular</v>
          </cell>
          <cell r="BD374">
            <v>1.1975</v>
          </cell>
          <cell r="BE374">
            <v>2.3518093846153851</v>
          </cell>
          <cell r="BF374">
            <v>3.8264865384615381</v>
          </cell>
          <cell r="BG374" t="str">
            <v>Triangular</v>
          </cell>
          <cell r="BH374">
            <v>0.65385357142857137</v>
          </cell>
          <cell r="BI374">
            <v>0.79428342857142764</v>
          </cell>
          <cell r="BJ374">
            <v>0.92699999999999994</v>
          </cell>
          <cell r="BK374" t="str">
            <v>Triangular</v>
          </cell>
          <cell r="BL374">
            <v>4.2679299999999998</v>
          </cell>
          <cell r="BM374">
            <v>6.6544081499999965</v>
          </cell>
          <cell r="BN374">
            <v>9.35656</v>
          </cell>
          <cell r="BO374" t="str">
            <v>Triangular</v>
          </cell>
          <cell r="BP374">
            <v>4.2679299999999998</v>
          </cell>
          <cell r="BQ374">
            <v>6.6544081499999965</v>
          </cell>
          <cell r="BR374">
            <v>9.35656</v>
          </cell>
          <cell r="BS374" t="str">
            <v>Triangular</v>
          </cell>
          <cell r="BT374">
            <v>4.2679299999999998</v>
          </cell>
          <cell r="BU374">
            <v>6.6544081499999965</v>
          </cell>
          <cell r="BV374">
            <v>9.35656</v>
          </cell>
          <cell r="BW374" t="str">
            <v>Triangular</v>
          </cell>
          <cell r="BX374">
            <v>0.73678437500000005</v>
          </cell>
          <cell r="BY374">
            <v>1.7254901249999999</v>
          </cell>
          <cell r="BZ374">
            <v>2.7744093749999998</v>
          </cell>
          <cell r="CA374" t="str">
            <v>Triangular</v>
          </cell>
          <cell r="CB374">
            <v>7.2666666666666671E-2</v>
          </cell>
          <cell r="CC374">
            <v>1.9665373333333322</v>
          </cell>
          <cell r="CD374">
            <v>4.1311499999999981</v>
          </cell>
          <cell r="CE374" t="str">
            <v>Triangular</v>
          </cell>
          <cell r="CF374">
            <v>1.5597618055555544</v>
          </cell>
          <cell r="CG374">
            <v>5.3812987777777774</v>
          </cell>
          <cell r="CH374">
            <v>9.9688881944444407</v>
          </cell>
          <cell r="CI374" t="str">
            <v>Triangular</v>
          </cell>
          <cell r="CJ374">
            <v>1.5597618055555544</v>
          </cell>
          <cell r="CK374">
            <v>5.3812987777777774</v>
          </cell>
          <cell r="CL374">
            <v>9.9688881944444407</v>
          </cell>
          <cell r="CM374" t="str">
            <v>Triangular</v>
          </cell>
          <cell r="CN374">
            <v>0</v>
          </cell>
          <cell r="CO374">
            <v>3.4303349999999848</v>
          </cell>
          <cell r="CP374">
            <v>8.4220000000000006</v>
          </cell>
          <cell r="CQ374" t="str">
            <v>Triangular</v>
          </cell>
          <cell r="CR374">
            <v>0</v>
          </cell>
          <cell r="CS374">
            <v>3.4303349999999848</v>
          </cell>
          <cell r="CT374">
            <v>8.4220000000000006</v>
          </cell>
          <cell r="CU374" t="str">
            <v>Triangular</v>
          </cell>
          <cell r="CV374">
            <v>7.0535714285714342E-3</v>
          </cell>
          <cell r="CW374">
            <v>9.1385000000000549E-2</v>
          </cell>
          <cell r="CX374">
            <v>0.16285714285714287</v>
          </cell>
          <cell r="CY374" t="str">
            <v>Triangular</v>
          </cell>
          <cell r="CZ374">
            <v>7.0535714285714342E-3</v>
          </cell>
          <cell r="DA374">
            <v>9.1385000000000549E-2</v>
          </cell>
          <cell r="DB374">
            <v>0.16285714285714287</v>
          </cell>
          <cell r="DC374" t="str">
            <v>Triangular</v>
          </cell>
          <cell r="DD374">
            <v>5.2123000000000008</v>
          </cell>
          <cell r="DE374">
            <v>16.474887800000037</v>
          </cell>
          <cell r="DF374">
            <v>28.352099999999997</v>
          </cell>
          <cell r="DG374" t="str">
            <v>Triangular</v>
          </cell>
          <cell r="DH374">
            <v>5.2123000000000008</v>
          </cell>
          <cell r="DI374">
            <v>16.474887800000037</v>
          </cell>
          <cell r="DJ374">
            <v>28.352099999999997</v>
          </cell>
          <cell r="DK374" t="str">
            <v>Triangular</v>
          </cell>
          <cell r="DL374">
            <v>1.0024000000000002</v>
          </cell>
          <cell r="DM374">
            <v>2.3275363999999996</v>
          </cell>
          <cell r="DN374">
            <v>3.7252000000000001</v>
          </cell>
          <cell r="DO374" t="str">
            <v>Triangular</v>
          </cell>
          <cell r="EB374">
            <v>3.2944051546391777</v>
          </cell>
          <cell r="EC374">
            <v>4.3902974742268022</v>
          </cell>
          <cell r="ED374">
            <v>5.7415938144329903</v>
          </cell>
          <cell r="EE374" t="str">
            <v>Triangular</v>
          </cell>
        </row>
        <row r="375">
          <cell r="E375" t="str">
            <v>2_GPpsteel_CH4</v>
          </cell>
          <cell r="F375" t="str">
            <v>metric tonnes</v>
          </cell>
          <cell r="G375" t="e">
            <v>#NAME?</v>
          </cell>
          <cell r="H375">
            <v>51.152861428571427</v>
          </cell>
          <cell r="I375">
            <v>83.789662542857258</v>
          </cell>
          <cell r="J375">
            <v>117.88383142857141</v>
          </cell>
          <cell r="K375" t="str">
            <v>Triangular</v>
          </cell>
          <cell r="L375">
            <v>51.152861428571427</v>
          </cell>
          <cell r="M375">
            <v>83.789662542857258</v>
          </cell>
          <cell r="N375">
            <v>117.88383142857141</v>
          </cell>
          <cell r="O375" t="str">
            <v>Triangular</v>
          </cell>
          <cell r="P375">
            <v>76.7359216216216</v>
          </cell>
          <cell r="Q375">
            <v>204.4399980270272</v>
          </cell>
          <cell r="R375">
            <v>394.63275472972981</v>
          </cell>
          <cell r="S375" t="str">
            <v>Triangular</v>
          </cell>
          <cell r="T375">
            <v>76.7359216216216</v>
          </cell>
          <cell r="U375">
            <v>204.4399980270272</v>
          </cell>
          <cell r="V375">
            <v>394.63275472972981</v>
          </cell>
          <cell r="W375" t="str">
            <v>Triangular</v>
          </cell>
          <cell r="X375">
            <v>76.7359216216216</v>
          </cell>
          <cell r="Y375">
            <v>204.4399980270272</v>
          </cell>
          <cell r="Z375">
            <v>394.63275472972981</v>
          </cell>
          <cell r="AA375" t="str">
            <v>Triangular</v>
          </cell>
          <cell r="AB375">
            <v>38.765720000000002</v>
          </cell>
          <cell r="AC375">
            <v>77.308656800000051</v>
          </cell>
          <cell r="AD375">
            <v>118.13310000000001</v>
          </cell>
          <cell r="AE375" t="str">
            <v>Triangular</v>
          </cell>
          <cell r="AF375">
            <v>38.765720000000002</v>
          </cell>
          <cell r="AG375">
            <v>77.308656800000051</v>
          </cell>
          <cell r="AH375">
            <v>118.13310000000001</v>
          </cell>
          <cell r="AI375" t="str">
            <v>Triangular</v>
          </cell>
          <cell r="AJ375">
            <v>38.765720000000002</v>
          </cell>
          <cell r="AK375">
            <v>77.308656800000051</v>
          </cell>
          <cell r="AL375">
            <v>118.13310000000001</v>
          </cell>
          <cell r="AM375" t="str">
            <v>Triangular</v>
          </cell>
          <cell r="AN375">
            <v>70.845106818181833</v>
          </cell>
          <cell r="AO375">
            <v>145.78035581818173</v>
          </cell>
          <cell r="AP375">
            <v>232.58234318181817</v>
          </cell>
          <cell r="AQ375" t="str">
            <v>Triangular</v>
          </cell>
          <cell r="AR375">
            <v>70.845106818181833</v>
          </cell>
          <cell r="AS375">
            <v>145.78035581818173</v>
          </cell>
          <cell r="AT375">
            <v>232.58234318181817</v>
          </cell>
          <cell r="AU375" t="str">
            <v>Triangular</v>
          </cell>
          <cell r="AV375">
            <v>70.845106818181833</v>
          </cell>
          <cell r="AW375">
            <v>145.78035581818173</v>
          </cell>
          <cell r="AX375">
            <v>232.58234318181817</v>
          </cell>
          <cell r="AY375" t="str">
            <v>Triangular</v>
          </cell>
          <cell r="AZ375">
            <v>19.004530769230769</v>
          </cell>
          <cell r="BA375">
            <v>45.129592000000017</v>
          </cell>
          <cell r="BB375">
            <v>78.324884615384619</v>
          </cell>
          <cell r="BC375" t="str">
            <v>Triangular</v>
          </cell>
          <cell r="BD375">
            <v>19.004530769230769</v>
          </cell>
          <cell r="BE375">
            <v>45.129592000000017</v>
          </cell>
          <cell r="BF375">
            <v>78.324884615384619</v>
          </cell>
          <cell r="BG375" t="str">
            <v>Triangular</v>
          </cell>
          <cell r="BH375">
            <v>25.580857142857145</v>
          </cell>
          <cell r="BI375">
            <v>41.517643428571454</v>
          </cell>
          <cell r="BJ375">
            <v>60.054989285714285</v>
          </cell>
          <cell r="BK375" t="str">
            <v>Triangular</v>
          </cell>
          <cell r="BL375">
            <v>264.93153999999993</v>
          </cell>
          <cell r="BM375">
            <v>457.97118670000054</v>
          </cell>
          <cell r="BN375">
            <v>674.44591250000008</v>
          </cell>
          <cell r="BO375" t="str">
            <v>Triangular</v>
          </cell>
          <cell r="BP375">
            <v>264.93153999999993</v>
          </cell>
          <cell r="BQ375">
            <v>457.97118670000054</v>
          </cell>
          <cell r="BR375">
            <v>674.44591250000008</v>
          </cell>
          <cell r="BS375" t="str">
            <v>Triangular</v>
          </cell>
          <cell r="BT375">
            <v>264.93153999999993</v>
          </cell>
          <cell r="BU375">
            <v>457.97118670000054</v>
          </cell>
          <cell r="BV375">
            <v>674.44591250000008</v>
          </cell>
          <cell r="BW375" t="str">
            <v>Triangular</v>
          </cell>
          <cell r="BX375">
            <v>13.97475</v>
          </cell>
          <cell r="BY375">
            <v>28.489510125000013</v>
          </cell>
          <cell r="BZ375">
            <v>44.423034374999993</v>
          </cell>
          <cell r="CA375" t="str">
            <v>Triangular</v>
          </cell>
          <cell r="CB375">
            <v>1.2368888888888889</v>
          </cell>
          <cell r="CC375">
            <v>38.701286000000088</v>
          </cell>
          <cell r="CD375">
            <v>81.475999999999985</v>
          </cell>
          <cell r="CE375" t="str">
            <v>Triangular</v>
          </cell>
          <cell r="CF375">
            <v>34.84874791666666</v>
          </cell>
          <cell r="CG375">
            <v>74.74193966666661</v>
          </cell>
          <cell r="CH375">
            <v>132.01631041666664</v>
          </cell>
          <cell r="CI375" t="str">
            <v>Triangular</v>
          </cell>
          <cell r="CJ375">
            <v>34.84874791666666</v>
          </cell>
          <cell r="CK375">
            <v>74.74193966666661</v>
          </cell>
          <cell r="CL375">
            <v>132.01631041666664</v>
          </cell>
          <cell r="CM375" t="str">
            <v>Triangular</v>
          </cell>
          <cell r="CN375">
            <v>0</v>
          </cell>
          <cell r="CO375">
            <v>48.674717749999793</v>
          </cell>
          <cell r="CP375">
            <v>117.58812499999999</v>
          </cell>
          <cell r="CQ375" t="str">
            <v>Triangular</v>
          </cell>
          <cell r="CR375">
            <v>0</v>
          </cell>
          <cell r="CS375">
            <v>48.674717749999793</v>
          </cell>
          <cell r="CT375">
            <v>117.58812499999999</v>
          </cell>
          <cell r="CU375" t="str">
            <v>Triangular</v>
          </cell>
          <cell r="CV375">
            <v>1.547857142857143</v>
          </cell>
          <cell r="CW375">
            <v>4.5312332857142881</v>
          </cell>
          <cell r="CX375">
            <v>8.1830000000000016</v>
          </cell>
          <cell r="CY375" t="str">
            <v>Triangular</v>
          </cell>
          <cell r="CZ375">
            <v>1.547857142857143</v>
          </cell>
          <cell r="DA375">
            <v>4.5312332857142881</v>
          </cell>
          <cell r="DB375">
            <v>8.1830000000000016</v>
          </cell>
          <cell r="DC375" t="str">
            <v>Triangular</v>
          </cell>
          <cell r="DD375">
            <v>37.486900000000006</v>
          </cell>
          <cell r="DE375">
            <v>117.31040050000027</v>
          </cell>
          <cell r="DF375">
            <v>204.58519999999999</v>
          </cell>
          <cell r="DG375" t="str">
            <v>Triangular</v>
          </cell>
          <cell r="DH375">
            <v>37.486900000000006</v>
          </cell>
          <cell r="DI375">
            <v>117.31040050000027</v>
          </cell>
          <cell r="DJ375">
            <v>204.58519999999999</v>
          </cell>
          <cell r="DK375" t="str">
            <v>Triangular</v>
          </cell>
          <cell r="DL375">
            <v>13.6167</v>
          </cell>
          <cell r="DM375">
            <v>27.730648500000125</v>
          </cell>
          <cell r="DN375">
            <v>41.089577499999983</v>
          </cell>
          <cell r="DO375" t="str">
            <v>Triangular</v>
          </cell>
          <cell r="EB375">
            <v>74.420617525773238</v>
          </cell>
          <cell r="EC375">
            <v>99.047135182130688</v>
          </cell>
          <cell r="ED375">
            <v>129.31728238831607</v>
          </cell>
          <cell r="EE375" t="str">
            <v>Triangular</v>
          </cell>
        </row>
        <row r="376">
          <cell r="E376" t="str">
            <v>2_GPupsteel_CO2</v>
          </cell>
          <cell r="F376" t="str">
            <v>metric tonnes</v>
          </cell>
          <cell r="G376" t="e">
            <v>#NAME?</v>
          </cell>
          <cell r="H376">
            <v>1.1078664285714286</v>
          </cell>
          <cell r="I376">
            <v>2.1324495428571439</v>
          </cell>
          <cell r="J376">
            <v>3.1953428571428559</v>
          </cell>
          <cell r="K376" t="str">
            <v>Triangular</v>
          </cell>
          <cell r="L376">
            <v>1.1078664285714286</v>
          </cell>
          <cell r="M376">
            <v>2.1324495428571439</v>
          </cell>
          <cell r="N376">
            <v>3.1953428571428559</v>
          </cell>
          <cell r="O376" t="str">
            <v>Triangular</v>
          </cell>
          <cell r="P376">
            <v>0.22939932432432428</v>
          </cell>
          <cell r="Q376">
            <v>0.93907154054053965</v>
          </cell>
          <cell r="R376">
            <v>2.3259520270270269</v>
          </cell>
          <cell r="S376" t="str">
            <v>Triangular</v>
          </cell>
          <cell r="T376">
            <v>0.22939932432432428</v>
          </cell>
          <cell r="U376">
            <v>0.93907154054053965</v>
          </cell>
          <cell r="V376">
            <v>2.3259520270270269</v>
          </cell>
          <cell r="W376" t="str">
            <v>Triangular</v>
          </cell>
          <cell r="X376">
            <v>0.22939932432432428</v>
          </cell>
          <cell r="Y376">
            <v>0.93907154054053965</v>
          </cell>
          <cell r="Z376">
            <v>2.3259520270270269</v>
          </cell>
          <cell r="AA376" t="str">
            <v>Triangular</v>
          </cell>
          <cell r="AB376">
            <v>0</v>
          </cell>
          <cell r="AC376">
            <v>0.12199320000000018</v>
          </cell>
          <cell r="AD376">
            <v>0.43259999999999998</v>
          </cell>
          <cell r="AE376" t="str">
            <v>Triangular</v>
          </cell>
          <cell r="AF376">
            <v>0</v>
          </cell>
          <cell r="AG376">
            <v>0.12199320000000018</v>
          </cell>
          <cell r="AH376">
            <v>0.43259999999999998</v>
          </cell>
          <cell r="AI376" t="str">
            <v>Triangular</v>
          </cell>
          <cell r="AJ376">
            <v>0</v>
          </cell>
          <cell r="AK376">
            <v>0.12199320000000018</v>
          </cell>
          <cell r="AL376">
            <v>0.43259999999999998</v>
          </cell>
          <cell r="AM376" t="str">
            <v>Triangular</v>
          </cell>
          <cell r="AN376">
            <v>0</v>
          </cell>
          <cell r="AO376">
            <v>0.69451045454545857</v>
          </cell>
          <cell r="AP376">
            <v>2.0925454545454545</v>
          </cell>
          <cell r="AQ376" t="str">
            <v>Triangular</v>
          </cell>
          <cell r="AR376">
            <v>0</v>
          </cell>
          <cell r="AS376">
            <v>0.69451045454545857</v>
          </cell>
          <cell r="AT376">
            <v>2.0925454545454545</v>
          </cell>
          <cell r="AU376" t="str">
            <v>Triangular</v>
          </cell>
          <cell r="AV376">
            <v>0</v>
          </cell>
          <cell r="AW376">
            <v>0.69451045454545857</v>
          </cell>
          <cell r="AX376">
            <v>2.0925454545454545</v>
          </cell>
          <cell r="AY376" t="str">
            <v>Triangular</v>
          </cell>
          <cell r="AZ376">
            <v>0</v>
          </cell>
          <cell r="BA376">
            <v>0.88366538461539357</v>
          </cell>
          <cell r="BB376">
            <v>2.7003076923076921</v>
          </cell>
          <cell r="BC376" t="str">
            <v>Triangular</v>
          </cell>
          <cell r="BD376">
            <v>0</v>
          </cell>
          <cell r="BE376">
            <v>0.88366538461539357</v>
          </cell>
          <cell r="BF376">
            <v>2.7003076923076921</v>
          </cell>
          <cell r="BG376" t="str">
            <v>Triangular</v>
          </cell>
          <cell r="BH376">
            <v>8.5714285714285715E-2</v>
          </cell>
          <cell r="BI376">
            <v>14.336928857142849</v>
          </cell>
          <cell r="BJ376">
            <v>35.390571428571434</v>
          </cell>
          <cell r="BK376" t="str">
            <v>Triangular</v>
          </cell>
          <cell r="BL376">
            <v>0.99204500000000029</v>
          </cell>
          <cell r="BM376">
            <v>12.998678849999978</v>
          </cell>
          <cell r="BN376">
            <v>27.155513749999979</v>
          </cell>
          <cell r="BO376" t="str">
            <v>Triangular</v>
          </cell>
          <cell r="BP376">
            <v>0.99204500000000029</v>
          </cell>
          <cell r="BQ376">
            <v>12.998678849999978</v>
          </cell>
          <cell r="BR376">
            <v>27.155513749999979</v>
          </cell>
          <cell r="BS376" t="str">
            <v>Triangular</v>
          </cell>
          <cell r="BT376">
            <v>0.99204500000000029</v>
          </cell>
          <cell r="BU376">
            <v>12.998678849999978</v>
          </cell>
          <cell r="BV376">
            <v>27.155513749999979</v>
          </cell>
          <cell r="BW376" t="str">
            <v>Triangular</v>
          </cell>
          <cell r="BX376">
            <v>0</v>
          </cell>
          <cell r="BY376">
            <v>0</v>
          </cell>
          <cell r="BZ376">
            <v>0</v>
          </cell>
          <cell r="CA376" t="str">
            <v>Triangular</v>
          </cell>
          <cell r="CB376">
            <v>0</v>
          </cell>
          <cell r="CC376">
            <v>0</v>
          </cell>
          <cell r="CD376">
            <v>0</v>
          </cell>
          <cell r="CE376" t="str">
            <v>Triangular</v>
          </cell>
          <cell r="CF376">
            <v>20.796172222222225</v>
          </cell>
          <cell r="CG376">
            <v>40.655531194444457</v>
          </cell>
          <cell r="CH376">
            <v>66.96181527777776</v>
          </cell>
          <cell r="CI376" t="str">
            <v>Triangular</v>
          </cell>
          <cell r="CJ376">
            <v>20.796172222222225</v>
          </cell>
          <cell r="CK376">
            <v>40.655531194444457</v>
          </cell>
          <cell r="CL376">
            <v>66.96181527777776</v>
          </cell>
          <cell r="CM376" t="str">
            <v>Triangular</v>
          </cell>
          <cell r="CN376">
            <v>0</v>
          </cell>
          <cell r="CO376">
            <v>0</v>
          </cell>
          <cell r="CP376">
            <v>0</v>
          </cell>
          <cell r="CQ376" t="str">
            <v>Triangular</v>
          </cell>
          <cell r="CR376">
            <v>0</v>
          </cell>
          <cell r="CS376">
            <v>0</v>
          </cell>
          <cell r="CT376">
            <v>0</v>
          </cell>
          <cell r="CU376" t="str">
            <v>Triangular</v>
          </cell>
          <cell r="CV376">
            <v>24.71914285714286</v>
          </cell>
          <cell r="CW376">
            <v>43.941433714285715</v>
          </cell>
          <cell r="CX376">
            <v>58.676571428571428</v>
          </cell>
          <cell r="CY376" t="str">
            <v>Triangular</v>
          </cell>
          <cell r="CZ376">
            <v>24.71914285714286</v>
          </cell>
          <cell r="DA376">
            <v>43.941433714285715</v>
          </cell>
          <cell r="DB376">
            <v>58.676571428571428</v>
          </cell>
          <cell r="DC376" t="str">
            <v>Triangular</v>
          </cell>
          <cell r="DD376">
            <v>0</v>
          </cell>
          <cell r="DE376">
            <v>6.0987300000000057E-2</v>
          </cell>
          <cell r="DF376">
            <v>0.98399999999999999</v>
          </cell>
          <cell r="DG376" t="str">
            <v>Triangular</v>
          </cell>
          <cell r="DH376">
            <v>0</v>
          </cell>
          <cell r="DI376">
            <v>6.0987300000000057E-2</v>
          </cell>
          <cell r="DJ376">
            <v>0.98399999999999999</v>
          </cell>
          <cell r="DK376" t="str">
            <v>Triangular</v>
          </cell>
          <cell r="DL376">
            <v>0</v>
          </cell>
          <cell r="DM376">
            <v>6.5783000000000133E-2</v>
          </cell>
          <cell r="DN376">
            <v>0.157</v>
          </cell>
          <cell r="DO376" t="str">
            <v>Triangular</v>
          </cell>
          <cell r="EB376">
            <v>8.8306318728522388</v>
          </cell>
          <cell r="EC376">
            <v>13.727494972508605</v>
          </cell>
          <cell r="ED376">
            <v>19.578465807560146</v>
          </cell>
          <cell r="EE376" t="str">
            <v>Triangular</v>
          </cell>
        </row>
        <row r="377">
          <cell r="E377" t="str">
            <v>2_GPupsteel_CH4</v>
          </cell>
          <cell r="F377" t="str">
            <v>metric tonnes</v>
          </cell>
          <cell r="G377" t="e">
            <v>#NAME?</v>
          </cell>
          <cell r="H377">
            <v>318.76760571428571</v>
          </cell>
          <cell r="I377">
            <v>624.62821388571399</v>
          </cell>
          <cell r="J377">
            <v>933.7203428571429</v>
          </cell>
          <cell r="K377" t="str">
            <v>Triangular</v>
          </cell>
          <cell r="L377">
            <v>318.76760571428571</v>
          </cell>
          <cell r="M377">
            <v>624.62821388571399</v>
          </cell>
          <cell r="N377">
            <v>933.7203428571429</v>
          </cell>
          <cell r="O377" t="str">
            <v>Triangular</v>
          </cell>
          <cell r="P377">
            <v>6.9792162162162157</v>
          </cell>
          <cell r="Q377">
            <v>20.683397135135039</v>
          </cell>
          <cell r="R377">
            <v>41.171352702702684</v>
          </cell>
          <cell r="S377" t="str">
            <v>Triangular</v>
          </cell>
          <cell r="T377">
            <v>6.9792162162162157</v>
          </cell>
          <cell r="U377">
            <v>20.683397135135039</v>
          </cell>
          <cell r="V377">
            <v>41.171352702702684</v>
          </cell>
          <cell r="W377" t="str">
            <v>Triangular</v>
          </cell>
          <cell r="X377">
            <v>6.9792162162162157</v>
          </cell>
          <cell r="Y377">
            <v>20.683397135135039</v>
          </cell>
          <cell r="Z377">
            <v>41.171352702702684</v>
          </cell>
          <cell r="AA377" t="str">
            <v>Triangular</v>
          </cell>
          <cell r="AB377">
            <v>0</v>
          </cell>
          <cell r="AC377">
            <v>2.0205863999999876</v>
          </cell>
          <cell r="AD377">
            <v>7.1652000000000005</v>
          </cell>
          <cell r="AE377" t="str">
            <v>Triangular</v>
          </cell>
          <cell r="AF377">
            <v>0</v>
          </cell>
          <cell r="AG377">
            <v>2.0205863999999876</v>
          </cell>
          <cell r="AH377">
            <v>7.1652000000000005</v>
          </cell>
          <cell r="AI377" t="str">
            <v>Triangular</v>
          </cell>
          <cell r="AJ377">
            <v>0</v>
          </cell>
          <cell r="AK377">
            <v>2.0205863999999876</v>
          </cell>
          <cell r="AL377">
            <v>7.1652000000000005</v>
          </cell>
          <cell r="AM377" t="str">
            <v>Triangular</v>
          </cell>
          <cell r="AN377">
            <v>0</v>
          </cell>
          <cell r="AO377">
            <v>11.040409545454505</v>
          </cell>
          <cell r="AP377">
            <v>38.652090909090909</v>
          </cell>
          <cell r="AQ377" t="str">
            <v>Triangular</v>
          </cell>
          <cell r="AR377">
            <v>0</v>
          </cell>
          <cell r="AS377">
            <v>11.040409545454505</v>
          </cell>
          <cell r="AT377">
            <v>38.652090909090909</v>
          </cell>
          <cell r="AU377" t="str">
            <v>Triangular</v>
          </cell>
          <cell r="AV377">
            <v>0</v>
          </cell>
          <cell r="AW377">
            <v>11.040409545454505</v>
          </cell>
          <cell r="AX377">
            <v>38.652090909090909</v>
          </cell>
          <cell r="AY377" t="str">
            <v>Triangular</v>
          </cell>
          <cell r="AZ377">
            <v>0</v>
          </cell>
          <cell r="BA377">
            <v>23.512827692307724</v>
          </cell>
          <cell r="BB377">
            <v>84.176615384615388</v>
          </cell>
          <cell r="BC377" t="str">
            <v>Triangular</v>
          </cell>
          <cell r="BD377">
            <v>0</v>
          </cell>
          <cell r="BE377">
            <v>23.512827692307724</v>
          </cell>
          <cell r="BF377">
            <v>84.176615384615388</v>
          </cell>
          <cell r="BG377" t="str">
            <v>Triangular</v>
          </cell>
          <cell r="BH377">
            <v>10.947142857142856</v>
          </cell>
          <cell r="BI377">
            <v>502.32715600000114</v>
          </cell>
          <cell r="BJ377">
            <v>1189.0555357142855</v>
          </cell>
          <cell r="BK377" t="str">
            <v>Triangular</v>
          </cell>
          <cell r="BL377">
            <v>84.922292500000012</v>
          </cell>
          <cell r="BM377">
            <v>617.91823644999999</v>
          </cell>
          <cell r="BN377">
            <v>1263.7937574999999</v>
          </cell>
          <cell r="BO377" t="str">
            <v>Triangular</v>
          </cell>
          <cell r="BP377">
            <v>84.922292500000012</v>
          </cell>
          <cell r="BQ377">
            <v>617.91823644999999</v>
          </cell>
          <cell r="BR377">
            <v>1263.7937574999999</v>
          </cell>
          <cell r="BS377" t="str">
            <v>Triangular</v>
          </cell>
          <cell r="BT377">
            <v>84.922292500000012</v>
          </cell>
          <cell r="BU377">
            <v>617.91823644999999</v>
          </cell>
          <cell r="BV377">
            <v>1263.7937574999999</v>
          </cell>
          <cell r="BW377" t="str">
            <v>Triangular</v>
          </cell>
          <cell r="BX377">
            <v>0</v>
          </cell>
          <cell r="BY377">
            <v>0</v>
          </cell>
          <cell r="BZ377">
            <v>0</v>
          </cell>
          <cell r="CA377" t="str">
            <v>Triangular</v>
          </cell>
          <cell r="CB377">
            <v>0</v>
          </cell>
          <cell r="CC377">
            <v>0</v>
          </cell>
          <cell r="CD377">
            <v>0</v>
          </cell>
          <cell r="CE377" t="str">
            <v>Triangular</v>
          </cell>
          <cell r="CF377">
            <v>1136.0507256944443</v>
          </cell>
          <cell r="CG377">
            <v>1595.2973481666675</v>
          </cell>
          <cell r="CH377">
            <v>2195.9506451388888</v>
          </cell>
          <cell r="CI377" t="str">
            <v>Triangular</v>
          </cell>
          <cell r="CJ377">
            <v>1136.0507256944443</v>
          </cell>
          <cell r="CK377">
            <v>1595.2973481666675</v>
          </cell>
          <cell r="CL377">
            <v>2195.9506451388888</v>
          </cell>
          <cell r="CM377" t="str">
            <v>Triangular</v>
          </cell>
          <cell r="CN377">
            <v>0</v>
          </cell>
          <cell r="CO377">
            <v>0</v>
          </cell>
          <cell r="CP377">
            <v>0</v>
          </cell>
          <cell r="CQ377" t="str">
            <v>Triangular</v>
          </cell>
          <cell r="CR377">
            <v>0</v>
          </cell>
          <cell r="CS377">
            <v>0</v>
          </cell>
          <cell r="CT377">
            <v>0</v>
          </cell>
          <cell r="CU377" t="str">
            <v>Triangular</v>
          </cell>
          <cell r="CV377">
            <v>974.44942857142871</v>
          </cell>
          <cell r="CW377">
            <v>1775.6386121428677</v>
          </cell>
          <cell r="CX377">
            <v>2381.2157142857141</v>
          </cell>
          <cell r="CY377" t="str">
            <v>Triangular</v>
          </cell>
          <cell r="CZ377">
            <v>974.44942857142871</v>
          </cell>
          <cell r="DA377">
            <v>1775.6386121428677</v>
          </cell>
          <cell r="DB377">
            <v>2381.2157142857141</v>
          </cell>
          <cell r="DC377" t="str">
            <v>Triangular</v>
          </cell>
          <cell r="DD377">
            <v>0</v>
          </cell>
          <cell r="DE377">
            <v>1.6153214000000007</v>
          </cell>
          <cell r="DF377">
            <v>28.391000000000002</v>
          </cell>
          <cell r="DG377" t="str">
            <v>Triangular</v>
          </cell>
          <cell r="DH377">
            <v>0</v>
          </cell>
          <cell r="DI377">
            <v>1.6153214000000007</v>
          </cell>
          <cell r="DJ377">
            <v>28.391000000000002</v>
          </cell>
          <cell r="DK377" t="str">
            <v>Triangular</v>
          </cell>
          <cell r="DL377">
            <v>0</v>
          </cell>
          <cell r="DM377">
            <v>0.88199500000000297</v>
          </cell>
          <cell r="DN377">
            <v>2.105</v>
          </cell>
          <cell r="DO377" t="str">
            <v>Triangular</v>
          </cell>
          <cell r="EB377">
            <v>483.56001013745691</v>
          </cell>
          <cell r="EC377">
            <v>602.87271268728455</v>
          </cell>
          <cell r="ED377">
            <v>738.29065455326452</v>
          </cell>
          <cell r="EE377" t="str">
            <v>Triangular</v>
          </cell>
        </row>
        <row r="378">
          <cell r="E378" t="str">
            <v>2_GP_flare_rate</v>
          </cell>
          <cell r="G378" t="e">
            <v>#NAME?</v>
          </cell>
          <cell r="H378">
            <v>0</v>
          </cell>
          <cell r="I378">
            <v>0</v>
          </cell>
          <cell r="J378">
            <v>0</v>
          </cell>
          <cell r="K378" t="str">
            <v>Uniform</v>
          </cell>
          <cell r="L378">
            <v>0</v>
          </cell>
          <cell r="M378">
            <v>0</v>
          </cell>
          <cell r="N378">
            <v>0</v>
          </cell>
          <cell r="O378" t="str">
            <v>Uniform</v>
          </cell>
          <cell r="P378">
            <v>0</v>
          </cell>
          <cell r="Q378">
            <v>0</v>
          </cell>
          <cell r="R378">
            <v>0</v>
          </cell>
          <cell r="S378" t="str">
            <v>Uniform</v>
          </cell>
          <cell r="T378">
            <v>0</v>
          </cell>
          <cell r="U378">
            <v>0</v>
          </cell>
          <cell r="V378">
            <v>0</v>
          </cell>
          <cell r="W378" t="str">
            <v>Uniform</v>
          </cell>
          <cell r="X378">
            <v>0</v>
          </cell>
          <cell r="Y378">
            <v>0</v>
          </cell>
          <cell r="Z378">
            <v>0</v>
          </cell>
          <cell r="AA378" t="str">
            <v>Uniform</v>
          </cell>
          <cell r="AB378">
            <v>0</v>
          </cell>
          <cell r="AC378">
            <v>0</v>
          </cell>
          <cell r="AD378">
            <v>0</v>
          </cell>
          <cell r="AE378" t="str">
            <v>Uniform</v>
          </cell>
          <cell r="AF378">
            <v>0</v>
          </cell>
          <cell r="AG378">
            <v>0</v>
          </cell>
          <cell r="AH378">
            <v>0</v>
          </cell>
          <cell r="AI378" t="str">
            <v>Uniform</v>
          </cell>
          <cell r="AJ378">
            <v>0</v>
          </cell>
          <cell r="AK378">
            <v>0</v>
          </cell>
          <cell r="AL378">
            <v>0</v>
          </cell>
          <cell r="AM378" t="str">
            <v>Uniform</v>
          </cell>
          <cell r="AN378">
            <v>0</v>
          </cell>
          <cell r="AO378">
            <v>0</v>
          </cell>
          <cell r="AP378">
            <v>0</v>
          </cell>
          <cell r="AQ378" t="str">
            <v>Uniform</v>
          </cell>
          <cell r="AR378">
            <v>0</v>
          </cell>
          <cell r="AS378">
            <v>0</v>
          </cell>
          <cell r="AT378">
            <v>0</v>
          </cell>
          <cell r="AU378" t="str">
            <v>Uniform</v>
          </cell>
          <cell r="AV378">
            <v>0</v>
          </cell>
          <cell r="AW378">
            <v>0</v>
          </cell>
          <cell r="AX378">
            <v>0</v>
          </cell>
          <cell r="AY378" t="str">
            <v>Uniform</v>
          </cell>
          <cell r="AZ378">
            <v>0</v>
          </cell>
          <cell r="BA378">
            <v>0</v>
          </cell>
          <cell r="BB378">
            <v>0</v>
          </cell>
          <cell r="BC378" t="str">
            <v>Uniform</v>
          </cell>
          <cell r="BD378">
            <v>0</v>
          </cell>
          <cell r="BE378">
            <v>0</v>
          </cell>
          <cell r="BF378">
            <v>0</v>
          </cell>
          <cell r="BG378" t="str">
            <v>Uniform</v>
          </cell>
          <cell r="BH378">
            <v>0</v>
          </cell>
          <cell r="BI378">
            <v>0</v>
          </cell>
          <cell r="BJ378">
            <v>0</v>
          </cell>
          <cell r="BK378" t="str">
            <v>Uniform</v>
          </cell>
          <cell r="BL378">
            <v>0</v>
          </cell>
          <cell r="BM378">
            <v>0</v>
          </cell>
          <cell r="BN378">
            <v>0</v>
          </cell>
          <cell r="BO378" t="str">
            <v>Uniform</v>
          </cell>
          <cell r="BP378">
            <v>0</v>
          </cell>
          <cell r="BQ378">
            <v>0</v>
          </cell>
          <cell r="BR378">
            <v>0</v>
          </cell>
          <cell r="BS378" t="str">
            <v>Uniform</v>
          </cell>
          <cell r="BT378">
            <v>0</v>
          </cell>
          <cell r="BU378">
            <v>0</v>
          </cell>
          <cell r="BV378">
            <v>0</v>
          </cell>
          <cell r="BW378" t="str">
            <v>Uniform</v>
          </cell>
          <cell r="BX378">
            <v>0</v>
          </cell>
          <cell r="BY378">
            <v>0</v>
          </cell>
          <cell r="BZ378">
            <v>0</v>
          </cell>
          <cell r="CA378" t="str">
            <v>Uniform</v>
          </cell>
          <cell r="CB378">
            <v>0</v>
          </cell>
          <cell r="CC378">
            <v>0</v>
          </cell>
          <cell r="CD378">
            <v>0</v>
          </cell>
          <cell r="CE378" t="str">
            <v>Uniform</v>
          </cell>
          <cell r="CF378">
            <v>0</v>
          </cell>
          <cell r="CG378">
            <v>0</v>
          </cell>
          <cell r="CH378">
            <v>0</v>
          </cell>
          <cell r="CI378" t="str">
            <v>Uniform</v>
          </cell>
          <cell r="CJ378">
            <v>0</v>
          </cell>
          <cell r="CK378">
            <v>0</v>
          </cell>
          <cell r="CL378">
            <v>0</v>
          </cell>
          <cell r="CM378" t="str">
            <v>Uniform</v>
          </cell>
          <cell r="CN378">
            <v>0</v>
          </cell>
          <cell r="CO378">
            <v>0</v>
          </cell>
          <cell r="CP378">
            <v>0</v>
          </cell>
          <cell r="CQ378" t="str">
            <v>Uniform</v>
          </cell>
          <cell r="CR378">
            <v>0</v>
          </cell>
          <cell r="CS378">
            <v>0</v>
          </cell>
          <cell r="CT378">
            <v>0</v>
          </cell>
          <cell r="CU378" t="str">
            <v>Uniform</v>
          </cell>
          <cell r="CV378">
            <v>0</v>
          </cell>
          <cell r="CW378">
            <v>0</v>
          </cell>
          <cell r="CX378">
            <v>0</v>
          </cell>
          <cell r="CY378" t="str">
            <v>Uniform</v>
          </cell>
          <cell r="CZ378">
            <v>0</v>
          </cell>
          <cell r="DA378">
            <v>0</v>
          </cell>
          <cell r="DB378">
            <v>0</v>
          </cell>
          <cell r="DC378" t="str">
            <v>Uniform</v>
          </cell>
          <cell r="DD378">
            <v>0</v>
          </cell>
          <cell r="DE378">
            <v>0</v>
          </cell>
          <cell r="DF378">
            <v>0</v>
          </cell>
          <cell r="DG378" t="str">
            <v>Uniform</v>
          </cell>
          <cell r="DH378">
            <v>0</v>
          </cell>
          <cell r="DI378">
            <v>0</v>
          </cell>
          <cell r="DJ378">
            <v>0</v>
          </cell>
          <cell r="DK378" t="str">
            <v>Uniform</v>
          </cell>
          <cell r="DL378">
            <v>0</v>
          </cell>
          <cell r="DM378">
            <v>0</v>
          </cell>
          <cell r="DN378">
            <v>0</v>
          </cell>
          <cell r="DO378" t="str">
            <v>Uniform</v>
          </cell>
          <cell r="EB378">
            <v>0</v>
          </cell>
          <cell r="EC378">
            <v>0</v>
          </cell>
          <cell r="ED378">
            <v>0</v>
          </cell>
          <cell r="EE378" t="str">
            <v>Uniform</v>
          </cell>
        </row>
        <row r="379">
          <cell r="E379" t="str">
            <v>2_GP_flare_eff</v>
          </cell>
          <cell r="G379" t="e">
            <v>#NAME?</v>
          </cell>
          <cell r="H379">
            <v>0</v>
          </cell>
          <cell r="I379">
            <v>0</v>
          </cell>
          <cell r="J379">
            <v>0</v>
          </cell>
          <cell r="K379" t="str">
            <v>Uniform</v>
          </cell>
          <cell r="L379">
            <v>0</v>
          </cell>
          <cell r="M379">
            <v>0</v>
          </cell>
          <cell r="N379">
            <v>0</v>
          </cell>
          <cell r="O379" t="str">
            <v>Uniform</v>
          </cell>
          <cell r="P379">
            <v>0</v>
          </cell>
          <cell r="Q379">
            <v>0</v>
          </cell>
          <cell r="R379">
            <v>0</v>
          </cell>
          <cell r="S379" t="str">
            <v>Uniform</v>
          </cell>
          <cell r="T379">
            <v>0</v>
          </cell>
          <cell r="U379">
            <v>0</v>
          </cell>
          <cell r="V379">
            <v>0</v>
          </cell>
          <cell r="W379" t="str">
            <v>Uniform</v>
          </cell>
          <cell r="X379">
            <v>0</v>
          </cell>
          <cell r="Y379">
            <v>0</v>
          </cell>
          <cell r="Z379">
            <v>0</v>
          </cell>
          <cell r="AA379" t="str">
            <v>Uniform</v>
          </cell>
          <cell r="AB379">
            <v>0</v>
          </cell>
          <cell r="AC379">
            <v>0</v>
          </cell>
          <cell r="AD379">
            <v>0</v>
          </cell>
          <cell r="AE379" t="str">
            <v>Uniform</v>
          </cell>
          <cell r="AF379">
            <v>0</v>
          </cell>
          <cell r="AG379">
            <v>0</v>
          </cell>
          <cell r="AH379">
            <v>0</v>
          </cell>
          <cell r="AI379" t="str">
            <v>Uniform</v>
          </cell>
          <cell r="AJ379">
            <v>0</v>
          </cell>
          <cell r="AK379">
            <v>0</v>
          </cell>
          <cell r="AL379">
            <v>0</v>
          </cell>
          <cell r="AM379" t="str">
            <v>Uniform</v>
          </cell>
          <cell r="AN379">
            <v>0</v>
          </cell>
          <cell r="AO379">
            <v>0</v>
          </cell>
          <cell r="AP379">
            <v>0</v>
          </cell>
          <cell r="AQ379" t="str">
            <v>Uniform</v>
          </cell>
          <cell r="AR379">
            <v>0</v>
          </cell>
          <cell r="AS379">
            <v>0</v>
          </cell>
          <cell r="AT379">
            <v>0</v>
          </cell>
          <cell r="AU379" t="str">
            <v>Uniform</v>
          </cell>
          <cell r="AV379">
            <v>0</v>
          </cell>
          <cell r="AW379">
            <v>0</v>
          </cell>
          <cell r="AX379">
            <v>0</v>
          </cell>
          <cell r="AY379" t="str">
            <v>Uniform</v>
          </cell>
          <cell r="AZ379">
            <v>0</v>
          </cell>
          <cell r="BA379">
            <v>0</v>
          </cell>
          <cell r="BB379">
            <v>0</v>
          </cell>
          <cell r="BC379" t="str">
            <v>Uniform</v>
          </cell>
          <cell r="BD379">
            <v>0</v>
          </cell>
          <cell r="BE379">
            <v>0</v>
          </cell>
          <cell r="BF379">
            <v>0</v>
          </cell>
          <cell r="BG379" t="str">
            <v>Uniform</v>
          </cell>
          <cell r="BH379">
            <v>0</v>
          </cell>
          <cell r="BI379">
            <v>0</v>
          </cell>
          <cell r="BJ379">
            <v>0</v>
          </cell>
          <cell r="BK379" t="str">
            <v>Uniform</v>
          </cell>
          <cell r="BL379">
            <v>0</v>
          </cell>
          <cell r="BM379">
            <v>0</v>
          </cell>
          <cell r="BN379">
            <v>0</v>
          </cell>
          <cell r="BO379" t="str">
            <v>Uniform</v>
          </cell>
          <cell r="BP379">
            <v>0</v>
          </cell>
          <cell r="BQ379">
            <v>0</v>
          </cell>
          <cell r="BR379">
            <v>0</v>
          </cell>
          <cell r="BS379" t="str">
            <v>Uniform</v>
          </cell>
          <cell r="BT379">
            <v>0</v>
          </cell>
          <cell r="BU379">
            <v>0</v>
          </cell>
          <cell r="BV379">
            <v>0</v>
          </cell>
          <cell r="BW379" t="str">
            <v>Uniform</v>
          </cell>
          <cell r="BX379">
            <v>0</v>
          </cell>
          <cell r="BY379">
            <v>0</v>
          </cell>
          <cell r="BZ379">
            <v>0</v>
          </cell>
          <cell r="CA379" t="str">
            <v>Uniform</v>
          </cell>
          <cell r="CB379">
            <v>0</v>
          </cell>
          <cell r="CC379">
            <v>0</v>
          </cell>
          <cell r="CD379">
            <v>0</v>
          </cell>
          <cell r="CE379" t="str">
            <v>Uniform</v>
          </cell>
          <cell r="CF379">
            <v>0</v>
          </cell>
          <cell r="CG379">
            <v>0</v>
          </cell>
          <cell r="CH379">
            <v>0</v>
          </cell>
          <cell r="CI379" t="str">
            <v>Uniform</v>
          </cell>
          <cell r="CJ379">
            <v>0</v>
          </cell>
          <cell r="CK379">
            <v>0</v>
          </cell>
          <cell r="CL379">
            <v>0</v>
          </cell>
          <cell r="CM379" t="str">
            <v>Uniform</v>
          </cell>
          <cell r="CN379">
            <v>0</v>
          </cell>
          <cell r="CO379">
            <v>0</v>
          </cell>
          <cell r="CP379">
            <v>0</v>
          </cell>
          <cell r="CQ379" t="str">
            <v>Uniform</v>
          </cell>
          <cell r="CR379">
            <v>0</v>
          </cell>
          <cell r="CS379">
            <v>0</v>
          </cell>
          <cell r="CT379">
            <v>0</v>
          </cell>
          <cell r="CU379" t="str">
            <v>Uniform</v>
          </cell>
          <cell r="CV379">
            <v>0</v>
          </cell>
          <cell r="CW379">
            <v>0</v>
          </cell>
          <cell r="CX379">
            <v>0</v>
          </cell>
          <cell r="CY379" t="str">
            <v>Uniform</v>
          </cell>
          <cell r="CZ379">
            <v>0</v>
          </cell>
          <cell r="DA379">
            <v>0</v>
          </cell>
          <cell r="DB379">
            <v>0</v>
          </cell>
          <cell r="DC379" t="str">
            <v>Uniform</v>
          </cell>
          <cell r="DD379">
            <v>0</v>
          </cell>
          <cell r="DE379">
            <v>0</v>
          </cell>
          <cell r="DF379">
            <v>0</v>
          </cell>
          <cell r="DG379" t="str">
            <v>Uniform</v>
          </cell>
          <cell r="DH379">
            <v>0</v>
          </cell>
          <cell r="DI379">
            <v>0</v>
          </cell>
          <cell r="DJ379">
            <v>0</v>
          </cell>
          <cell r="DK379" t="str">
            <v>Uniform</v>
          </cell>
          <cell r="DL379">
            <v>0</v>
          </cell>
          <cell r="DM379">
            <v>0</v>
          </cell>
          <cell r="DN379">
            <v>0</v>
          </cell>
          <cell r="DO379" t="str">
            <v>Uniform</v>
          </cell>
          <cell r="EB379">
            <v>0</v>
          </cell>
          <cell r="EC379">
            <v>0</v>
          </cell>
          <cell r="ED379">
            <v>0</v>
          </cell>
          <cell r="EE379" t="str">
            <v>Uniform</v>
          </cell>
        </row>
        <row r="380">
          <cell r="E380" t="str">
            <v>2_DEHYsg_CO2</v>
          </cell>
          <cell r="F380" t="str">
            <v>metric tonnes</v>
          </cell>
          <cell r="G380" t="e">
            <v>#NAME?</v>
          </cell>
          <cell r="H380">
            <v>0.29228571428571432</v>
          </cell>
          <cell r="I380">
            <v>0.52015580000000072</v>
          </cell>
          <cell r="J380">
            <v>0.77942857142857125</v>
          </cell>
          <cell r="K380" t="str">
            <v>Triangular</v>
          </cell>
          <cell r="L380">
            <v>0.29228571428571432</v>
          </cell>
          <cell r="M380">
            <v>0.52015580000000072</v>
          </cell>
          <cell r="N380">
            <v>0.77942857142857125</v>
          </cell>
          <cell r="O380" t="str">
            <v>Triangular</v>
          </cell>
          <cell r="P380">
            <v>0.81787027027027037</v>
          </cell>
          <cell r="Q380">
            <v>2.2424517027027053</v>
          </cell>
          <cell r="R380">
            <v>4.2729310810810803</v>
          </cell>
          <cell r="S380" t="str">
            <v>Triangular</v>
          </cell>
          <cell r="T380">
            <v>0.81787027027027037</v>
          </cell>
          <cell r="U380">
            <v>2.2424517027027053</v>
          </cell>
          <cell r="V380">
            <v>4.2729310810810803</v>
          </cell>
          <cell r="W380" t="str">
            <v>Triangular</v>
          </cell>
          <cell r="X380">
            <v>0.81787027027027037</v>
          </cell>
          <cell r="Y380">
            <v>2.2424517027027053</v>
          </cell>
          <cell r="Z380">
            <v>4.2729310810810803</v>
          </cell>
          <cell r="AA380" t="str">
            <v>Triangular</v>
          </cell>
          <cell r="AB380">
            <v>0.44220000000000004</v>
          </cell>
          <cell r="AC380">
            <v>220.9281438999997</v>
          </cell>
          <cell r="AD380">
            <v>659.75326250000001</v>
          </cell>
          <cell r="AE380" t="str">
            <v>Triangular</v>
          </cell>
          <cell r="AF380">
            <v>0.44220000000000004</v>
          </cell>
          <cell r="AG380">
            <v>220.9281438999997</v>
          </cell>
          <cell r="AH380">
            <v>659.75326250000001</v>
          </cell>
          <cell r="AI380" t="str">
            <v>Triangular</v>
          </cell>
          <cell r="AJ380">
            <v>0.44220000000000004</v>
          </cell>
          <cell r="AK380">
            <v>220.9281438999997</v>
          </cell>
          <cell r="AL380">
            <v>659.75326250000001</v>
          </cell>
          <cell r="AM380" t="str">
            <v>Triangular</v>
          </cell>
          <cell r="AN380">
            <v>0.66</v>
          </cell>
          <cell r="AO380">
            <v>2.3810345454545527</v>
          </cell>
          <cell r="AP380">
            <v>4.6199999999999992</v>
          </cell>
          <cell r="AQ380" t="str">
            <v>Triangular</v>
          </cell>
          <cell r="AR380">
            <v>0.66</v>
          </cell>
          <cell r="AS380">
            <v>2.3810345454545527</v>
          </cell>
          <cell r="AT380">
            <v>4.6199999999999992</v>
          </cell>
          <cell r="AU380" t="str">
            <v>Triangular</v>
          </cell>
          <cell r="AV380">
            <v>0.66</v>
          </cell>
          <cell r="AW380">
            <v>2.3810345454545527</v>
          </cell>
          <cell r="AX380">
            <v>4.6199999999999992</v>
          </cell>
          <cell r="AY380" t="str">
            <v>Triangular</v>
          </cell>
          <cell r="AZ380">
            <v>7.7923076923076914E-2</v>
          </cell>
          <cell r="BA380">
            <v>0.41987853846153789</v>
          </cell>
          <cell r="BB380">
            <v>0.93918653846153832</v>
          </cell>
          <cell r="BC380" t="str">
            <v>Triangular</v>
          </cell>
          <cell r="BD380">
            <v>7.7923076923076914E-2</v>
          </cell>
          <cell r="BE380">
            <v>0.41987853846153789</v>
          </cell>
          <cell r="BF380">
            <v>0.93918653846153832</v>
          </cell>
          <cell r="BG380" t="str">
            <v>Triangular</v>
          </cell>
          <cell r="BH380">
            <v>0</v>
          </cell>
          <cell r="BI380">
            <v>2.3177142857142875E-3</v>
          </cell>
          <cell r="BJ380">
            <v>2.4142857142857143E-2</v>
          </cell>
          <cell r="BK380" t="str">
            <v>Triangular</v>
          </cell>
          <cell r="BL380">
            <v>4.0187500000000008E-2</v>
          </cell>
          <cell r="BM380">
            <v>0.73064269999999909</v>
          </cell>
          <cell r="BN380">
            <v>1.4849999999999999</v>
          </cell>
          <cell r="BO380" t="str">
            <v>Triangular</v>
          </cell>
          <cell r="BP380">
            <v>4.0187500000000008E-2</v>
          </cell>
          <cell r="BQ380">
            <v>0.73064269999999909</v>
          </cell>
          <cell r="BR380">
            <v>1.4849999999999999</v>
          </cell>
          <cell r="BS380" t="str">
            <v>Triangular</v>
          </cell>
          <cell r="BT380">
            <v>4.0187500000000008E-2</v>
          </cell>
          <cell r="BU380">
            <v>0.73064269999999909</v>
          </cell>
          <cell r="BV380">
            <v>1.4849999999999999</v>
          </cell>
          <cell r="BW380" t="str">
            <v>Triangular</v>
          </cell>
          <cell r="BX380">
            <v>2.1125000000000001E-2</v>
          </cell>
          <cell r="BY380">
            <v>0.62042312500000096</v>
          </cell>
          <cell r="BZ380">
            <v>1.5200281249999998</v>
          </cell>
          <cell r="CA380" t="str">
            <v>Triangular</v>
          </cell>
          <cell r="CB380">
            <v>0</v>
          </cell>
          <cell r="CC380">
            <v>0.10496944444444464</v>
          </cell>
          <cell r="CD380">
            <v>0.26666666666666672</v>
          </cell>
          <cell r="CE380" t="str">
            <v>Triangular</v>
          </cell>
          <cell r="CF380">
            <v>0</v>
          </cell>
          <cell r="CG380">
            <v>1.121730361111102</v>
          </cell>
          <cell r="CH380">
            <v>9.4711388888888894</v>
          </cell>
          <cell r="CI380" t="str">
            <v>Triangular</v>
          </cell>
          <cell r="CJ380">
            <v>0</v>
          </cell>
          <cell r="CK380">
            <v>1.121730361111102</v>
          </cell>
          <cell r="CL380">
            <v>9.4711388888888894</v>
          </cell>
          <cell r="CM380" t="str">
            <v>Triangular</v>
          </cell>
          <cell r="CN380">
            <v>0</v>
          </cell>
          <cell r="CO380">
            <v>5.627125000000001E-3</v>
          </cell>
          <cell r="CP380">
            <v>2.725E-2</v>
          </cell>
          <cell r="CQ380" t="str">
            <v>Triangular</v>
          </cell>
          <cell r="CR380">
            <v>0</v>
          </cell>
          <cell r="CS380">
            <v>5.627125000000001E-3</v>
          </cell>
          <cell r="CT380">
            <v>2.725E-2</v>
          </cell>
          <cell r="CU380" t="str">
            <v>Triangular</v>
          </cell>
          <cell r="CV380">
            <v>0</v>
          </cell>
          <cell r="CW380">
            <v>0.18021628571428619</v>
          </cell>
          <cell r="CX380">
            <v>1.1768571428571428</v>
          </cell>
          <cell r="CY380" t="str">
            <v>Triangular</v>
          </cell>
          <cell r="CZ380">
            <v>0</v>
          </cell>
          <cell r="DA380">
            <v>0.18021628571428619</v>
          </cell>
          <cell r="DB380">
            <v>1.1768571428571428</v>
          </cell>
          <cell r="DC380" t="str">
            <v>Triangular</v>
          </cell>
          <cell r="DD380">
            <v>0.1183</v>
          </cell>
          <cell r="DE380">
            <v>0.27245839999999955</v>
          </cell>
          <cell r="DF380">
            <v>0.38870000000000005</v>
          </cell>
          <cell r="DG380" t="str">
            <v>Triangular</v>
          </cell>
          <cell r="DH380">
            <v>0.1183</v>
          </cell>
          <cell r="DI380">
            <v>0.27245839999999955</v>
          </cell>
          <cell r="DJ380">
            <v>0.38870000000000005</v>
          </cell>
          <cell r="DK380" t="str">
            <v>Triangular</v>
          </cell>
          <cell r="DL380">
            <v>0</v>
          </cell>
          <cell r="DM380">
            <v>7.7680000000000006E-3</v>
          </cell>
          <cell r="DN380">
            <v>0</v>
          </cell>
          <cell r="DO380" t="str">
            <v>Triangular</v>
          </cell>
          <cell r="EB380">
            <v>0.43161065292096207</v>
          </cell>
          <cell r="EC380">
            <v>8.5817827800687194</v>
          </cell>
          <cell r="ED380">
            <v>23.696828350515439</v>
          </cell>
          <cell r="EE380" t="str">
            <v>Triangular</v>
          </cell>
        </row>
        <row r="381">
          <cell r="E381" t="str">
            <v>2_DEHYsg_CH4</v>
          </cell>
          <cell r="F381" t="str">
            <v>metric tonnes</v>
          </cell>
          <cell r="G381" t="e">
            <v>#NAME?</v>
          </cell>
          <cell r="H381">
            <v>0.51942857142857146</v>
          </cell>
          <cell r="I381">
            <v>1.1108817714285688</v>
          </cell>
          <cell r="J381">
            <v>1.8443785714285714</v>
          </cell>
          <cell r="K381" t="str">
            <v>Triangular</v>
          </cell>
          <cell r="L381">
            <v>0.51942857142857146</v>
          </cell>
          <cell r="M381">
            <v>1.1108817714285688</v>
          </cell>
          <cell r="N381">
            <v>1.8443785714285714</v>
          </cell>
          <cell r="O381" t="str">
            <v>Triangular</v>
          </cell>
          <cell r="P381">
            <v>3.8226621621621613</v>
          </cell>
          <cell r="Q381">
            <v>8.1903782702702763</v>
          </cell>
          <cell r="R381">
            <v>13.266449999999999</v>
          </cell>
          <cell r="S381" t="str">
            <v>Triangular</v>
          </cell>
          <cell r="T381">
            <v>3.8226621621621613</v>
          </cell>
          <cell r="U381">
            <v>8.1903782702702763</v>
          </cell>
          <cell r="V381">
            <v>13.266449999999999</v>
          </cell>
          <cell r="W381" t="str">
            <v>Triangular</v>
          </cell>
          <cell r="X381">
            <v>3.8226621621621613</v>
          </cell>
          <cell r="Y381">
            <v>8.1903782702702763</v>
          </cell>
          <cell r="Z381">
            <v>13.266449999999999</v>
          </cell>
          <cell r="AA381" t="str">
            <v>Triangular</v>
          </cell>
          <cell r="AB381">
            <v>1.6181000000000001</v>
          </cell>
          <cell r="AC381">
            <v>3.9168979000000017</v>
          </cell>
          <cell r="AD381">
            <v>6.923099999999998</v>
          </cell>
          <cell r="AE381" t="str">
            <v>Triangular</v>
          </cell>
          <cell r="AF381">
            <v>1.6181000000000001</v>
          </cell>
          <cell r="AG381">
            <v>3.9168979000000017</v>
          </cell>
          <cell r="AH381">
            <v>6.923099999999998</v>
          </cell>
          <cell r="AI381" t="str">
            <v>Triangular</v>
          </cell>
          <cell r="AJ381">
            <v>1.6181000000000001</v>
          </cell>
          <cell r="AK381">
            <v>3.9168979000000017</v>
          </cell>
          <cell r="AL381">
            <v>6.923099999999998</v>
          </cell>
          <cell r="AM381" t="str">
            <v>Triangular</v>
          </cell>
          <cell r="AN381">
            <v>5.0909090909090913E-3</v>
          </cell>
          <cell r="AO381">
            <v>17.740792363636373</v>
          </cell>
          <cell r="AP381">
            <v>33.059090909090905</v>
          </cell>
          <cell r="AQ381" t="str">
            <v>Triangular</v>
          </cell>
          <cell r="AR381">
            <v>5.0909090909090913E-3</v>
          </cell>
          <cell r="AS381">
            <v>17.740792363636373</v>
          </cell>
          <cell r="AT381">
            <v>33.059090909090905</v>
          </cell>
          <cell r="AU381" t="str">
            <v>Triangular</v>
          </cell>
          <cell r="AV381">
            <v>5.0909090909090913E-3</v>
          </cell>
          <cell r="AW381">
            <v>17.740792363636373</v>
          </cell>
          <cell r="AX381">
            <v>33.059090909090905</v>
          </cell>
          <cell r="AY381" t="str">
            <v>Triangular</v>
          </cell>
          <cell r="AZ381">
            <v>0.65046153846153842</v>
          </cell>
          <cell r="BA381">
            <v>3.2956809230768838</v>
          </cell>
          <cell r="BB381">
            <v>6.5152307692307696</v>
          </cell>
          <cell r="BC381" t="str">
            <v>Triangular</v>
          </cell>
          <cell r="BD381">
            <v>0.65046153846153842</v>
          </cell>
          <cell r="BE381">
            <v>3.2956809230768838</v>
          </cell>
          <cell r="BF381">
            <v>6.5152307692307696</v>
          </cell>
          <cell r="BG381" t="str">
            <v>Triangular</v>
          </cell>
          <cell r="BH381">
            <v>0</v>
          </cell>
          <cell r="BI381">
            <v>1.9323428571428544E-2</v>
          </cell>
          <cell r="BJ381">
            <v>0.20128571428571429</v>
          </cell>
          <cell r="BK381" t="str">
            <v>Triangular</v>
          </cell>
          <cell r="BL381">
            <v>7.1999999999999995E-2</v>
          </cell>
          <cell r="BM381">
            <v>0.40055230000000142</v>
          </cell>
          <cell r="BN381">
            <v>0.78042124999999996</v>
          </cell>
          <cell r="BO381" t="str">
            <v>Triangular</v>
          </cell>
          <cell r="BP381">
            <v>7.1999999999999995E-2</v>
          </cell>
          <cell r="BQ381">
            <v>0.40055230000000142</v>
          </cell>
          <cell r="BR381">
            <v>0.78042124999999996</v>
          </cell>
          <cell r="BS381" t="str">
            <v>Triangular</v>
          </cell>
          <cell r="BT381">
            <v>7.1999999999999995E-2</v>
          </cell>
          <cell r="BU381">
            <v>0.40055230000000142</v>
          </cell>
          <cell r="BV381">
            <v>0.78042124999999996</v>
          </cell>
          <cell r="BW381" t="str">
            <v>Triangular</v>
          </cell>
          <cell r="BX381">
            <v>0.176125</v>
          </cell>
          <cell r="BY381">
            <v>5.1784293749999817</v>
          </cell>
          <cell r="BZ381">
            <v>12.687653124999997</v>
          </cell>
          <cell r="CA381" t="str">
            <v>Triangular</v>
          </cell>
          <cell r="CB381">
            <v>0</v>
          </cell>
          <cell r="CC381">
            <v>0.90869988888889286</v>
          </cell>
          <cell r="CD381">
            <v>2.3333333333333335</v>
          </cell>
          <cell r="CE381" t="str">
            <v>Triangular</v>
          </cell>
          <cell r="CF381">
            <v>0</v>
          </cell>
          <cell r="CG381">
            <v>0.12500822222222233</v>
          </cell>
          <cell r="CH381">
            <v>0.30252777777777778</v>
          </cell>
          <cell r="CI381" t="str">
            <v>Triangular</v>
          </cell>
          <cell r="CJ381">
            <v>0</v>
          </cell>
          <cell r="CK381">
            <v>0.12500822222222233</v>
          </cell>
          <cell r="CL381">
            <v>0.30252777777777778</v>
          </cell>
          <cell r="CM381" t="str">
            <v>Triangular</v>
          </cell>
          <cell r="CN381">
            <v>0</v>
          </cell>
          <cell r="CO381">
            <v>4.6983124999999973E-2</v>
          </cell>
          <cell r="CP381">
            <v>0.22775000000000001</v>
          </cell>
          <cell r="CQ381" t="str">
            <v>Triangular</v>
          </cell>
          <cell r="CR381">
            <v>0</v>
          </cell>
          <cell r="CS381">
            <v>4.6983124999999973E-2</v>
          </cell>
          <cell r="CT381">
            <v>0.22775000000000001</v>
          </cell>
          <cell r="CU381" t="str">
            <v>Triangular</v>
          </cell>
          <cell r="CV381">
            <v>0</v>
          </cell>
          <cell r="CW381">
            <v>8.3908142857143056E-2</v>
          </cell>
          <cell r="CX381">
            <v>0.41699999999999998</v>
          </cell>
          <cell r="CY381" t="str">
            <v>Triangular</v>
          </cell>
          <cell r="CZ381">
            <v>0</v>
          </cell>
          <cell r="DA381">
            <v>8.3908142857143056E-2</v>
          </cell>
          <cell r="DB381">
            <v>0.41699999999999998</v>
          </cell>
          <cell r="DC381" t="str">
            <v>Triangular</v>
          </cell>
          <cell r="DD381">
            <v>0.98640000000000005</v>
          </cell>
          <cell r="DE381">
            <v>2.022216700000004</v>
          </cell>
          <cell r="DF381">
            <v>3.1022624999999988</v>
          </cell>
          <cell r="DG381" t="str">
            <v>Triangular</v>
          </cell>
          <cell r="DH381">
            <v>0.98640000000000005</v>
          </cell>
          <cell r="DI381">
            <v>2.022216700000004</v>
          </cell>
          <cell r="DJ381">
            <v>3.1022624999999988</v>
          </cell>
          <cell r="DK381" t="str">
            <v>Triangular</v>
          </cell>
          <cell r="DL381">
            <v>0</v>
          </cell>
          <cell r="DM381">
            <v>3.4600000000000001E-5</v>
          </cell>
          <cell r="DN381">
            <v>0</v>
          </cell>
          <cell r="DO381" t="str">
            <v>Triangular</v>
          </cell>
          <cell r="EB381">
            <v>1.6180930412371131</v>
          </cell>
          <cell r="EC381">
            <v>2.4573859828178701</v>
          </cell>
          <cell r="ED381">
            <v>3.4380780927835031</v>
          </cell>
          <cell r="EE381" t="str">
            <v>Triangular</v>
          </cell>
        </row>
        <row r="382">
          <cell r="E382" t="str">
            <v>2_DEHYsg_N2O</v>
          </cell>
          <cell r="F382" t="str">
            <v>metric tonnes</v>
          </cell>
          <cell r="G382" t="e">
            <v>#NAME?</v>
          </cell>
          <cell r="H382">
            <v>0</v>
          </cell>
          <cell r="I382">
            <v>0</v>
          </cell>
          <cell r="J382">
            <v>0</v>
          </cell>
          <cell r="K382" t="str">
            <v>Triangular</v>
          </cell>
          <cell r="L382">
            <v>0</v>
          </cell>
          <cell r="M382">
            <v>0</v>
          </cell>
          <cell r="N382">
            <v>0</v>
          </cell>
          <cell r="O382" t="str">
            <v>Triangular</v>
          </cell>
          <cell r="P382">
            <v>0</v>
          </cell>
          <cell r="Q382">
            <v>0</v>
          </cell>
          <cell r="R382">
            <v>0</v>
          </cell>
          <cell r="S382" t="str">
            <v>Triangular</v>
          </cell>
          <cell r="T382">
            <v>0</v>
          </cell>
          <cell r="U382">
            <v>0</v>
          </cell>
          <cell r="V382">
            <v>0</v>
          </cell>
          <cell r="W382" t="str">
            <v>Triangular</v>
          </cell>
          <cell r="X382">
            <v>0</v>
          </cell>
          <cell r="Y382">
            <v>0</v>
          </cell>
          <cell r="Z382">
            <v>0</v>
          </cell>
          <cell r="AA382" t="str">
            <v>Triangular</v>
          </cell>
          <cell r="AB382">
            <v>0</v>
          </cell>
          <cell r="AC382">
            <v>0.10736109999999961</v>
          </cell>
          <cell r="AD382">
            <v>0.32120000000000004</v>
          </cell>
          <cell r="AE382" t="str">
            <v>Triangular</v>
          </cell>
          <cell r="AF382">
            <v>0</v>
          </cell>
          <cell r="AG382">
            <v>0.10736109999999961</v>
          </cell>
          <cell r="AH382">
            <v>0.32120000000000004</v>
          </cell>
          <cell r="AI382" t="str">
            <v>Triangular</v>
          </cell>
          <cell r="AJ382">
            <v>0</v>
          </cell>
          <cell r="AK382">
            <v>0.10736109999999961</v>
          </cell>
          <cell r="AL382">
            <v>0.32120000000000004</v>
          </cell>
          <cell r="AM382" t="str">
            <v>Triangular</v>
          </cell>
          <cell r="AN382">
            <v>0</v>
          </cell>
          <cell r="AO382">
            <v>0</v>
          </cell>
          <cell r="AP382">
            <v>0</v>
          </cell>
          <cell r="AQ382" t="str">
            <v>Triangular</v>
          </cell>
          <cell r="AR382">
            <v>0</v>
          </cell>
          <cell r="AS382">
            <v>0</v>
          </cell>
          <cell r="AT382">
            <v>0</v>
          </cell>
          <cell r="AU382" t="str">
            <v>Triangular</v>
          </cell>
          <cell r="AV382">
            <v>0</v>
          </cell>
          <cell r="AW382">
            <v>0</v>
          </cell>
          <cell r="AX382">
            <v>0</v>
          </cell>
          <cell r="AY382" t="str">
            <v>Triangular</v>
          </cell>
          <cell r="AZ382">
            <v>0</v>
          </cell>
          <cell r="BA382">
            <v>0</v>
          </cell>
          <cell r="BB382">
            <v>0</v>
          </cell>
          <cell r="BC382" t="str">
            <v>Triangular</v>
          </cell>
          <cell r="BD382">
            <v>0</v>
          </cell>
          <cell r="BE382">
            <v>0</v>
          </cell>
          <cell r="BF382">
            <v>0</v>
          </cell>
          <cell r="BG382" t="str">
            <v>Triangular</v>
          </cell>
          <cell r="BH382">
            <v>0</v>
          </cell>
          <cell r="BI382">
            <v>0</v>
          </cell>
          <cell r="BJ382">
            <v>0</v>
          </cell>
          <cell r="BK382" t="str">
            <v>Triangular</v>
          </cell>
          <cell r="BL382">
            <v>0</v>
          </cell>
          <cell r="BM382">
            <v>0</v>
          </cell>
          <cell r="BN382">
            <v>0</v>
          </cell>
          <cell r="BO382" t="str">
            <v>Triangular</v>
          </cell>
          <cell r="BP382">
            <v>0</v>
          </cell>
          <cell r="BQ382">
            <v>0</v>
          </cell>
          <cell r="BR382">
            <v>0</v>
          </cell>
          <cell r="BS382" t="str">
            <v>Triangular</v>
          </cell>
          <cell r="BT382">
            <v>0</v>
          </cell>
          <cell r="BU382">
            <v>0</v>
          </cell>
          <cell r="BV382">
            <v>0</v>
          </cell>
          <cell r="BW382" t="str">
            <v>Triangular</v>
          </cell>
          <cell r="BX382">
            <v>0</v>
          </cell>
          <cell r="BY382">
            <v>0</v>
          </cell>
          <cell r="BZ382">
            <v>0</v>
          </cell>
          <cell r="CA382" t="str">
            <v>Triangular</v>
          </cell>
          <cell r="CB382">
            <v>0</v>
          </cell>
          <cell r="CC382">
            <v>0</v>
          </cell>
          <cell r="CD382">
            <v>0</v>
          </cell>
          <cell r="CE382" t="str">
            <v>Triangular</v>
          </cell>
          <cell r="CF382">
            <v>0</v>
          </cell>
          <cell r="CG382">
            <v>0</v>
          </cell>
          <cell r="CH382">
            <v>0</v>
          </cell>
          <cell r="CI382" t="str">
            <v>Triangular</v>
          </cell>
          <cell r="CJ382">
            <v>0</v>
          </cell>
          <cell r="CK382">
            <v>0</v>
          </cell>
          <cell r="CL382">
            <v>0</v>
          </cell>
          <cell r="CM382" t="str">
            <v>Triangular</v>
          </cell>
          <cell r="CN382">
            <v>0</v>
          </cell>
          <cell r="CO382">
            <v>0</v>
          </cell>
          <cell r="CP382">
            <v>0</v>
          </cell>
          <cell r="CQ382" t="str">
            <v>Triangular</v>
          </cell>
          <cell r="CR382">
            <v>0</v>
          </cell>
          <cell r="CS382">
            <v>0</v>
          </cell>
          <cell r="CT382">
            <v>0</v>
          </cell>
          <cell r="CU382" t="str">
            <v>Triangular</v>
          </cell>
          <cell r="CV382">
            <v>0</v>
          </cell>
          <cell r="CW382">
            <v>0</v>
          </cell>
          <cell r="CX382">
            <v>0</v>
          </cell>
          <cell r="CY382" t="str">
            <v>Triangular</v>
          </cell>
          <cell r="CZ382">
            <v>0</v>
          </cell>
          <cell r="DA382">
            <v>0</v>
          </cell>
          <cell r="DB382">
            <v>0</v>
          </cell>
          <cell r="DC382" t="str">
            <v>Triangular</v>
          </cell>
          <cell r="DD382">
            <v>0</v>
          </cell>
          <cell r="DE382">
            <v>0</v>
          </cell>
          <cell r="DF382">
            <v>0</v>
          </cell>
          <cell r="DG382" t="str">
            <v>Triangular</v>
          </cell>
          <cell r="DH382">
            <v>0</v>
          </cell>
          <cell r="DI382">
            <v>0</v>
          </cell>
          <cell r="DJ382">
            <v>0</v>
          </cell>
          <cell r="DK382" t="str">
            <v>Triangular</v>
          </cell>
          <cell r="DL382">
            <v>0</v>
          </cell>
          <cell r="DM382">
            <v>0</v>
          </cell>
          <cell r="DN382">
            <v>0</v>
          </cell>
          <cell r="DO382" t="str">
            <v>Triangular</v>
          </cell>
          <cell r="EB382">
            <v>0</v>
          </cell>
          <cell r="EC382">
            <v>3.799762886597966E-3</v>
          </cell>
          <cell r="ED382">
            <v>1.1037800687285224E-2</v>
          </cell>
          <cell r="EE382" t="str">
            <v>Triangular</v>
          </cell>
        </row>
        <row r="383">
          <cell r="E383" t="str">
            <v>2_DEHYdes_CO2</v>
          </cell>
          <cell r="F383" t="str">
            <v>metric tonnes</v>
          </cell>
          <cell r="G383" t="e">
            <v>#NAME?</v>
          </cell>
          <cell r="H383">
            <v>0</v>
          </cell>
          <cell r="I383">
            <v>1.0270371428571526E-2</v>
          </cell>
          <cell r="J383">
            <v>2.4142857142857146E-2</v>
          </cell>
          <cell r="K383" t="str">
            <v>Triangular</v>
          </cell>
          <cell r="L383">
            <v>0</v>
          </cell>
          <cell r="M383">
            <v>1.0270371428571526E-2</v>
          </cell>
          <cell r="N383">
            <v>2.4142857142857146E-2</v>
          </cell>
          <cell r="O383" t="str">
            <v>Triangular</v>
          </cell>
          <cell r="P383">
            <v>0</v>
          </cell>
          <cell r="Q383">
            <v>0</v>
          </cell>
          <cell r="R383">
            <v>0</v>
          </cell>
          <cell r="S383" t="str">
            <v>Triangular</v>
          </cell>
          <cell r="T383">
            <v>0</v>
          </cell>
          <cell r="U383">
            <v>0</v>
          </cell>
          <cell r="V383">
            <v>0</v>
          </cell>
          <cell r="W383" t="str">
            <v>Triangular</v>
          </cell>
          <cell r="X383">
            <v>0</v>
          </cell>
          <cell r="Y383">
            <v>0</v>
          </cell>
          <cell r="Z383">
            <v>0</v>
          </cell>
          <cell r="AA383" t="str">
            <v>Triangular</v>
          </cell>
          <cell r="AB383">
            <v>6.9999999999999999E-4</v>
          </cell>
          <cell r="AC383">
            <v>2.5717999999999913E-3</v>
          </cell>
          <cell r="AD383">
            <v>4.8999999999999998E-3</v>
          </cell>
          <cell r="AE383" t="str">
            <v>Triangular</v>
          </cell>
          <cell r="AF383">
            <v>6.9999999999999999E-4</v>
          </cell>
          <cell r="AG383">
            <v>2.5717999999999913E-3</v>
          </cell>
          <cell r="AH383">
            <v>4.8999999999999998E-3</v>
          </cell>
          <cell r="AI383" t="str">
            <v>Triangular</v>
          </cell>
          <cell r="AJ383">
            <v>6.9999999999999999E-4</v>
          </cell>
          <cell r="AK383">
            <v>2.5717999999999913E-3</v>
          </cell>
          <cell r="AL383">
            <v>4.8999999999999998E-3</v>
          </cell>
          <cell r="AM383" t="str">
            <v>Triangular</v>
          </cell>
          <cell r="AN383">
            <v>0</v>
          </cell>
          <cell r="AO383">
            <v>0</v>
          </cell>
          <cell r="AP383">
            <v>0</v>
          </cell>
          <cell r="AQ383" t="str">
            <v>Triangular</v>
          </cell>
          <cell r="AR383">
            <v>0</v>
          </cell>
          <cell r="AS383">
            <v>0</v>
          </cell>
          <cell r="AT383">
            <v>0</v>
          </cell>
          <cell r="AU383" t="str">
            <v>Triangular</v>
          </cell>
          <cell r="AV383">
            <v>0</v>
          </cell>
          <cell r="AW383">
            <v>0</v>
          </cell>
          <cell r="AX383">
            <v>0</v>
          </cell>
          <cell r="AY383" t="str">
            <v>Triangular</v>
          </cell>
          <cell r="AZ383">
            <v>0</v>
          </cell>
          <cell r="BA383">
            <v>0</v>
          </cell>
          <cell r="BB383">
            <v>0</v>
          </cell>
          <cell r="BC383" t="str">
            <v>Triangular</v>
          </cell>
          <cell r="BD383">
            <v>0</v>
          </cell>
          <cell r="BE383">
            <v>0</v>
          </cell>
          <cell r="BF383">
            <v>0</v>
          </cell>
          <cell r="BG383" t="str">
            <v>Triangular</v>
          </cell>
          <cell r="BH383">
            <v>0</v>
          </cell>
          <cell r="BI383">
            <v>0</v>
          </cell>
          <cell r="BJ383">
            <v>0</v>
          </cell>
          <cell r="BK383" t="str">
            <v>Triangular</v>
          </cell>
          <cell r="BL383">
            <v>0</v>
          </cell>
          <cell r="BM383">
            <v>0</v>
          </cell>
          <cell r="BN383">
            <v>0</v>
          </cell>
          <cell r="BO383" t="str">
            <v>Triangular</v>
          </cell>
          <cell r="BP383">
            <v>0</v>
          </cell>
          <cell r="BQ383">
            <v>0</v>
          </cell>
          <cell r="BR383">
            <v>0</v>
          </cell>
          <cell r="BS383" t="str">
            <v>Triangular</v>
          </cell>
          <cell r="BT383">
            <v>0</v>
          </cell>
          <cell r="BU383">
            <v>0</v>
          </cell>
          <cell r="BV383">
            <v>0</v>
          </cell>
          <cell r="BW383" t="str">
            <v>Triangular</v>
          </cell>
          <cell r="BX383">
            <v>0</v>
          </cell>
          <cell r="BY383">
            <v>0</v>
          </cell>
          <cell r="BZ383">
            <v>0</v>
          </cell>
          <cell r="CA383" t="str">
            <v>Triangular</v>
          </cell>
          <cell r="CB383">
            <v>0</v>
          </cell>
          <cell r="CC383">
            <v>0</v>
          </cell>
          <cell r="CD383">
            <v>0</v>
          </cell>
          <cell r="CE383" t="str">
            <v>Triangular</v>
          </cell>
          <cell r="CF383">
            <v>0</v>
          </cell>
          <cell r="CG383">
            <v>0</v>
          </cell>
          <cell r="CH383">
            <v>0</v>
          </cell>
          <cell r="CI383" t="str">
            <v>Triangular</v>
          </cell>
          <cell r="CJ383">
            <v>0</v>
          </cell>
          <cell r="CK383">
            <v>0</v>
          </cell>
          <cell r="CL383">
            <v>0</v>
          </cell>
          <cell r="CM383" t="str">
            <v>Triangular</v>
          </cell>
          <cell r="CN383">
            <v>0</v>
          </cell>
          <cell r="CO383">
            <v>0</v>
          </cell>
          <cell r="CP383">
            <v>0</v>
          </cell>
          <cell r="CQ383" t="str">
            <v>Triangular</v>
          </cell>
          <cell r="CR383">
            <v>0</v>
          </cell>
          <cell r="CS383">
            <v>0</v>
          </cell>
          <cell r="CT383">
            <v>0</v>
          </cell>
          <cell r="CU383" t="str">
            <v>Triangular</v>
          </cell>
          <cell r="CV383">
            <v>0</v>
          </cell>
          <cell r="CW383">
            <v>0</v>
          </cell>
          <cell r="CX383">
            <v>0</v>
          </cell>
          <cell r="CY383" t="str">
            <v>Triangular</v>
          </cell>
          <cell r="CZ383">
            <v>0</v>
          </cell>
          <cell r="DA383">
            <v>0</v>
          </cell>
          <cell r="DB383">
            <v>0</v>
          </cell>
          <cell r="DC383" t="str">
            <v>Triangular</v>
          </cell>
          <cell r="DD383">
            <v>0</v>
          </cell>
          <cell r="DE383">
            <v>0</v>
          </cell>
          <cell r="DF383">
            <v>0</v>
          </cell>
          <cell r="DG383" t="str">
            <v>Triangular</v>
          </cell>
          <cell r="DH383">
            <v>0</v>
          </cell>
          <cell r="DI383">
            <v>0</v>
          </cell>
          <cell r="DJ383">
            <v>0</v>
          </cell>
          <cell r="DK383" t="str">
            <v>Triangular</v>
          </cell>
          <cell r="DL383">
            <v>0</v>
          </cell>
          <cell r="DM383">
            <v>0</v>
          </cell>
          <cell r="DN383">
            <v>0</v>
          </cell>
          <cell r="DO383" t="str">
            <v>Triangular</v>
          </cell>
          <cell r="EB383">
            <v>6.0420962199312723E-4</v>
          </cell>
          <cell r="EC383">
            <v>2.1973367697594509E-3</v>
          </cell>
          <cell r="ED383">
            <v>4.7081615120274905E-3</v>
          </cell>
          <cell r="EE383" t="str">
            <v>Triangular</v>
          </cell>
        </row>
        <row r="384">
          <cell r="E384" t="str">
            <v>2_DEHYdes_CH4</v>
          </cell>
          <cell r="F384" t="str">
            <v>metric tonnes</v>
          </cell>
          <cell r="G384" t="e">
            <v>#NAME?</v>
          </cell>
          <cell r="H384">
            <v>2.8028571428571427E-2</v>
          </cell>
          <cell r="I384">
            <v>0.91365131428571322</v>
          </cell>
          <cell r="J384">
            <v>2.1112285714285712</v>
          </cell>
          <cell r="K384" t="str">
            <v>Triangular</v>
          </cell>
          <cell r="L384">
            <v>2.8028571428571427E-2</v>
          </cell>
          <cell r="M384">
            <v>0.91365131428571322</v>
          </cell>
          <cell r="N384">
            <v>2.1112285714285712</v>
          </cell>
          <cell r="O384" t="str">
            <v>Triangular</v>
          </cell>
          <cell r="P384">
            <v>0</v>
          </cell>
          <cell r="Q384">
            <v>0</v>
          </cell>
          <cell r="R384">
            <v>0</v>
          </cell>
          <cell r="S384" t="str">
            <v>Triangular</v>
          </cell>
          <cell r="T384">
            <v>0</v>
          </cell>
          <cell r="U384">
            <v>0</v>
          </cell>
          <cell r="V384">
            <v>0</v>
          </cell>
          <cell r="W384" t="str">
            <v>Triangular</v>
          </cell>
          <cell r="X384">
            <v>0</v>
          </cell>
          <cell r="Y384">
            <v>0</v>
          </cell>
          <cell r="Z384">
            <v>0</v>
          </cell>
          <cell r="AA384" t="str">
            <v>Triangular</v>
          </cell>
          <cell r="AB384">
            <v>4.7000000000000002E-3</v>
          </cell>
          <cell r="AC384">
            <v>1.726779999999993E-2</v>
          </cell>
          <cell r="AD384">
            <v>3.2899999999999999E-2</v>
          </cell>
          <cell r="AE384" t="str">
            <v>Triangular</v>
          </cell>
          <cell r="AF384">
            <v>4.7000000000000002E-3</v>
          </cell>
          <cell r="AG384">
            <v>1.726779999999993E-2</v>
          </cell>
          <cell r="AH384">
            <v>3.2899999999999999E-2</v>
          </cell>
          <cell r="AI384" t="str">
            <v>Triangular</v>
          </cell>
          <cell r="AJ384">
            <v>4.7000000000000002E-3</v>
          </cell>
          <cell r="AK384">
            <v>1.726779999999993E-2</v>
          </cell>
          <cell r="AL384">
            <v>3.2899999999999999E-2</v>
          </cell>
          <cell r="AM384" t="str">
            <v>Triangular</v>
          </cell>
          <cell r="AN384">
            <v>0</v>
          </cell>
          <cell r="AO384">
            <v>0</v>
          </cell>
          <cell r="AP384">
            <v>0</v>
          </cell>
          <cell r="AQ384" t="str">
            <v>Triangular</v>
          </cell>
          <cell r="AR384">
            <v>0</v>
          </cell>
          <cell r="AS384">
            <v>0</v>
          </cell>
          <cell r="AT384">
            <v>0</v>
          </cell>
          <cell r="AU384" t="str">
            <v>Triangular</v>
          </cell>
          <cell r="AV384">
            <v>0</v>
          </cell>
          <cell r="AW384">
            <v>0</v>
          </cell>
          <cell r="AX384">
            <v>0</v>
          </cell>
          <cell r="AY384" t="str">
            <v>Triangular</v>
          </cell>
          <cell r="AZ384">
            <v>0</v>
          </cell>
          <cell r="BA384">
            <v>0</v>
          </cell>
          <cell r="BB384">
            <v>0</v>
          </cell>
          <cell r="BC384" t="str">
            <v>Triangular</v>
          </cell>
          <cell r="BD384">
            <v>0</v>
          </cell>
          <cell r="BE384">
            <v>0</v>
          </cell>
          <cell r="BF384">
            <v>0</v>
          </cell>
          <cell r="BG384" t="str">
            <v>Triangular</v>
          </cell>
          <cell r="BH384">
            <v>0</v>
          </cell>
          <cell r="BI384">
            <v>0</v>
          </cell>
          <cell r="BJ384">
            <v>0</v>
          </cell>
          <cell r="BK384" t="str">
            <v>Triangular</v>
          </cell>
          <cell r="BL384">
            <v>0</v>
          </cell>
          <cell r="BM384">
            <v>9.7799999999999897E-5</v>
          </cell>
          <cell r="BN384">
            <v>2.5000000000000001E-4</v>
          </cell>
          <cell r="BO384" t="str">
            <v>Triangular</v>
          </cell>
          <cell r="BP384">
            <v>0</v>
          </cell>
          <cell r="BQ384">
            <v>9.7799999999999897E-5</v>
          </cell>
          <cell r="BR384">
            <v>2.5000000000000001E-4</v>
          </cell>
          <cell r="BS384" t="str">
            <v>Triangular</v>
          </cell>
          <cell r="BT384">
            <v>0</v>
          </cell>
          <cell r="BU384">
            <v>9.7799999999999897E-5</v>
          </cell>
          <cell r="BV384">
            <v>2.5000000000000001E-4</v>
          </cell>
          <cell r="BW384" t="str">
            <v>Triangular</v>
          </cell>
          <cell r="BX384">
            <v>0</v>
          </cell>
          <cell r="BY384">
            <v>0</v>
          </cell>
          <cell r="BZ384">
            <v>0</v>
          </cell>
          <cell r="CA384" t="str">
            <v>Triangular</v>
          </cell>
          <cell r="CB384">
            <v>0</v>
          </cell>
          <cell r="CC384">
            <v>0</v>
          </cell>
          <cell r="CD384">
            <v>0</v>
          </cell>
          <cell r="CE384" t="str">
            <v>Triangular</v>
          </cell>
          <cell r="CF384">
            <v>0</v>
          </cell>
          <cell r="CG384">
            <v>0</v>
          </cell>
          <cell r="CH384">
            <v>0</v>
          </cell>
          <cell r="CI384" t="str">
            <v>Triangular</v>
          </cell>
          <cell r="CJ384">
            <v>0</v>
          </cell>
          <cell r="CK384">
            <v>0</v>
          </cell>
          <cell r="CL384">
            <v>0</v>
          </cell>
          <cell r="CM384" t="str">
            <v>Triangular</v>
          </cell>
          <cell r="CN384">
            <v>0</v>
          </cell>
          <cell r="CO384">
            <v>0</v>
          </cell>
          <cell r="CP384">
            <v>0</v>
          </cell>
          <cell r="CQ384" t="str">
            <v>Triangular</v>
          </cell>
          <cell r="CR384">
            <v>0</v>
          </cell>
          <cell r="CS384">
            <v>0</v>
          </cell>
          <cell r="CT384">
            <v>0</v>
          </cell>
          <cell r="CU384" t="str">
            <v>Triangular</v>
          </cell>
          <cell r="CV384">
            <v>0</v>
          </cell>
          <cell r="CW384">
            <v>0</v>
          </cell>
          <cell r="CX384">
            <v>0</v>
          </cell>
          <cell r="CY384" t="str">
            <v>Triangular</v>
          </cell>
          <cell r="CZ384">
            <v>0</v>
          </cell>
          <cell r="DA384">
            <v>0</v>
          </cell>
          <cell r="DB384">
            <v>0</v>
          </cell>
          <cell r="DC384" t="str">
            <v>Triangular</v>
          </cell>
          <cell r="DD384">
            <v>2.0000000000000001E-4</v>
          </cell>
          <cell r="DE384">
            <v>7.4220000000000319E-4</v>
          </cell>
          <cell r="DF384">
            <v>1.4E-3</v>
          </cell>
          <cell r="DG384" t="str">
            <v>Triangular</v>
          </cell>
          <cell r="DH384">
            <v>2.0000000000000001E-4</v>
          </cell>
          <cell r="DI384">
            <v>7.4220000000000319E-4</v>
          </cell>
          <cell r="DJ384">
            <v>1.4E-3</v>
          </cell>
          <cell r="DK384" t="str">
            <v>Triangular</v>
          </cell>
          <cell r="DL384">
            <v>0</v>
          </cell>
          <cell r="DM384">
            <v>0</v>
          </cell>
          <cell r="DN384">
            <v>0</v>
          </cell>
          <cell r="DO384" t="str">
            <v>Triangular</v>
          </cell>
          <cell r="EB384">
            <v>5.5531099656357399E-2</v>
          </cell>
          <cell r="EC384">
            <v>0.1901399243986252</v>
          </cell>
          <cell r="ED384">
            <v>0.40672353951890017</v>
          </cell>
          <cell r="EE384" t="str">
            <v>Triangular</v>
          </cell>
        </row>
        <row r="385">
          <cell r="E385" t="str">
            <v>2_DEHYdes_N2O</v>
          </cell>
          <cell r="F385" t="str">
            <v>metric tonnes</v>
          </cell>
          <cell r="G385" t="e">
            <v>#NAME?</v>
          </cell>
          <cell r="H385">
            <v>0</v>
          </cell>
          <cell r="I385">
            <v>0</v>
          </cell>
          <cell r="J385">
            <v>0</v>
          </cell>
          <cell r="K385" t="str">
            <v>Triangular</v>
          </cell>
          <cell r="L385">
            <v>0</v>
          </cell>
          <cell r="M385">
            <v>0</v>
          </cell>
          <cell r="N385">
            <v>0</v>
          </cell>
          <cell r="O385" t="str">
            <v>Triangular</v>
          </cell>
          <cell r="P385">
            <v>0</v>
          </cell>
          <cell r="Q385">
            <v>0</v>
          </cell>
          <cell r="R385">
            <v>0</v>
          </cell>
          <cell r="S385" t="str">
            <v>Triangular</v>
          </cell>
          <cell r="T385">
            <v>0</v>
          </cell>
          <cell r="U385">
            <v>0</v>
          </cell>
          <cell r="V385">
            <v>0</v>
          </cell>
          <cell r="W385" t="str">
            <v>Triangular</v>
          </cell>
          <cell r="X385">
            <v>0</v>
          </cell>
          <cell r="Y385">
            <v>0</v>
          </cell>
          <cell r="Z385">
            <v>0</v>
          </cell>
          <cell r="AA385" t="str">
            <v>Triangular</v>
          </cell>
          <cell r="AB385">
            <v>0</v>
          </cell>
          <cell r="AC385">
            <v>0</v>
          </cell>
          <cell r="AD385">
            <v>0</v>
          </cell>
          <cell r="AE385" t="str">
            <v>Triangular</v>
          </cell>
          <cell r="AF385">
            <v>0</v>
          </cell>
          <cell r="AG385">
            <v>0</v>
          </cell>
          <cell r="AH385">
            <v>0</v>
          </cell>
          <cell r="AI385" t="str">
            <v>Triangular</v>
          </cell>
          <cell r="AJ385">
            <v>0</v>
          </cell>
          <cell r="AK385">
            <v>0</v>
          </cell>
          <cell r="AL385">
            <v>0</v>
          </cell>
          <cell r="AM385" t="str">
            <v>Triangular</v>
          </cell>
          <cell r="AN385">
            <v>0</v>
          </cell>
          <cell r="AO385">
            <v>0</v>
          </cell>
          <cell r="AP385">
            <v>0</v>
          </cell>
          <cell r="AQ385" t="str">
            <v>Triangular</v>
          </cell>
          <cell r="AR385">
            <v>0</v>
          </cell>
          <cell r="AS385">
            <v>0</v>
          </cell>
          <cell r="AT385">
            <v>0</v>
          </cell>
          <cell r="AU385" t="str">
            <v>Triangular</v>
          </cell>
          <cell r="AV385">
            <v>0</v>
          </cell>
          <cell r="AW385">
            <v>0</v>
          </cell>
          <cell r="AX385">
            <v>0</v>
          </cell>
          <cell r="AY385" t="str">
            <v>Triangular</v>
          </cell>
          <cell r="AZ385">
            <v>0</v>
          </cell>
          <cell r="BA385">
            <v>0</v>
          </cell>
          <cell r="BB385">
            <v>0</v>
          </cell>
          <cell r="BC385" t="str">
            <v>Triangular</v>
          </cell>
          <cell r="BD385">
            <v>0</v>
          </cell>
          <cell r="BE385">
            <v>0</v>
          </cell>
          <cell r="BF385">
            <v>0</v>
          </cell>
          <cell r="BG385" t="str">
            <v>Triangular</v>
          </cell>
          <cell r="BH385">
            <v>0</v>
          </cell>
          <cell r="BI385">
            <v>0</v>
          </cell>
          <cell r="BJ385">
            <v>0</v>
          </cell>
          <cell r="BK385" t="str">
            <v>Triangular</v>
          </cell>
          <cell r="BL385">
            <v>0</v>
          </cell>
          <cell r="BM385">
            <v>0</v>
          </cell>
          <cell r="BN385">
            <v>0</v>
          </cell>
          <cell r="BO385" t="str">
            <v>Triangular</v>
          </cell>
          <cell r="BP385">
            <v>0</v>
          </cell>
          <cell r="BQ385">
            <v>0</v>
          </cell>
          <cell r="BR385">
            <v>0</v>
          </cell>
          <cell r="BS385" t="str">
            <v>Triangular</v>
          </cell>
          <cell r="BT385">
            <v>0</v>
          </cell>
          <cell r="BU385">
            <v>0</v>
          </cell>
          <cell r="BV385">
            <v>0</v>
          </cell>
          <cell r="BW385" t="str">
            <v>Triangular</v>
          </cell>
          <cell r="BX385">
            <v>0</v>
          </cell>
          <cell r="BY385">
            <v>0</v>
          </cell>
          <cell r="BZ385">
            <v>0</v>
          </cell>
          <cell r="CA385" t="str">
            <v>Triangular</v>
          </cell>
          <cell r="CB385">
            <v>0</v>
          </cell>
          <cell r="CC385">
            <v>0</v>
          </cell>
          <cell r="CD385">
            <v>0</v>
          </cell>
          <cell r="CE385" t="str">
            <v>Triangular</v>
          </cell>
          <cell r="CF385">
            <v>0</v>
          </cell>
          <cell r="CG385">
            <v>0</v>
          </cell>
          <cell r="CH385">
            <v>0</v>
          </cell>
          <cell r="CI385" t="str">
            <v>Triangular</v>
          </cell>
          <cell r="CJ385">
            <v>0</v>
          </cell>
          <cell r="CK385">
            <v>0</v>
          </cell>
          <cell r="CL385">
            <v>0</v>
          </cell>
          <cell r="CM385" t="str">
            <v>Triangular</v>
          </cell>
          <cell r="CN385">
            <v>0</v>
          </cell>
          <cell r="CO385">
            <v>0</v>
          </cell>
          <cell r="CP385">
            <v>0</v>
          </cell>
          <cell r="CQ385" t="str">
            <v>Triangular</v>
          </cell>
          <cell r="CR385">
            <v>0</v>
          </cell>
          <cell r="CS385">
            <v>0</v>
          </cell>
          <cell r="CT385">
            <v>0</v>
          </cell>
          <cell r="CU385" t="str">
            <v>Triangular</v>
          </cell>
          <cell r="CV385">
            <v>0</v>
          </cell>
          <cell r="CW385">
            <v>0</v>
          </cell>
          <cell r="CX385">
            <v>0</v>
          </cell>
          <cell r="CY385" t="str">
            <v>Triangular</v>
          </cell>
          <cell r="CZ385">
            <v>0</v>
          </cell>
          <cell r="DA385">
            <v>0</v>
          </cell>
          <cell r="DB385">
            <v>0</v>
          </cell>
          <cell r="DC385" t="str">
            <v>Triangular</v>
          </cell>
          <cell r="DD385">
            <v>0</v>
          </cell>
          <cell r="DE385">
            <v>0</v>
          </cell>
          <cell r="DF385">
            <v>0</v>
          </cell>
          <cell r="DG385" t="str">
            <v>Triangular</v>
          </cell>
          <cell r="DH385">
            <v>0</v>
          </cell>
          <cell r="DI385">
            <v>0</v>
          </cell>
          <cell r="DJ385">
            <v>0</v>
          </cell>
          <cell r="DK385" t="str">
            <v>Triangular</v>
          </cell>
          <cell r="DL385">
            <v>0</v>
          </cell>
          <cell r="DM385">
            <v>0</v>
          </cell>
          <cell r="DN385">
            <v>0</v>
          </cell>
          <cell r="DO385" t="str">
            <v>Triangular</v>
          </cell>
          <cell r="EB385">
            <v>0</v>
          </cell>
          <cell r="EC385">
            <v>0</v>
          </cell>
          <cell r="ED385">
            <v>0</v>
          </cell>
          <cell r="EE385" t="str">
            <v>Triangular</v>
          </cell>
        </row>
        <row r="386">
          <cell r="E386" t="str">
            <v>2_DEHYlg_CO2</v>
          </cell>
          <cell r="F386" t="str">
            <v>metric tonnes</v>
          </cell>
          <cell r="G386" t="e">
            <v>#NAME?</v>
          </cell>
          <cell r="H386">
            <v>7071.8757325082843</v>
          </cell>
          <cell r="I386">
            <v>10798.806656195651</v>
          </cell>
          <cell r="J386">
            <v>14441.718359624496</v>
          </cell>
          <cell r="K386" t="str">
            <v>Triangular</v>
          </cell>
          <cell r="L386">
            <v>7071.8757325082843</v>
          </cell>
          <cell r="M386">
            <v>10798.806656195651</v>
          </cell>
          <cell r="N386">
            <v>14441.718359624496</v>
          </cell>
          <cell r="O386" t="str">
            <v>Triangular</v>
          </cell>
          <cell r="P386">
            <v>2470.4756739116215</v>
          </cell>
          <cell r="Q386">
            <v>4730.8574324503052</v>
          </cell>
          <cell r="R386">
            <v>7399.1369186953998</v>
          </cell>
          <cell r="S386" t="str">
            <v>Triangular</v>
          </cell>
          <cell r="T386">
            <v>2470.4756739116215</v>
          </cell>
          <cell r="U386">
            <v>4730.8574324503052</v>
          </cell>
          <cell r="V386">
            <v>7399.1369186953998</v>
          </cell>
          <cell r="W386" t="str">
            <v>Triangular</v>
          </cell>
          <cell r="X386">
            <v>2470.4756739116215</v>
          </cell>
          <cell r="Y386">
            <v>4730.8574324503052</v>
          </cell>
          <cell r="Z386">
            <v>7399.1369186953998</v>
          </cell>
          <cell r="AA386" t="str">
            <v>Triangular</v>
          </cell>
          <cell r="AB386">
            <v>308.84702110000006</v>
          </cell>
          <cell r="AC386">
            <v>1148.2890417477493</v>
          </cell>
          <cell r="AD386">
            <v>2665.9375285129995</v>
          </cell>
          <cell r="AE386" t="str">
            <v>Triangular</v>
          </cell>
          <cell r="AF386">
            <v>308.84702110000006</v>
          </cell>
          <cell r="AG386">
            <v>1148.2890417477493</v>
          </cell>
          <cell r="AH386">
            <v>2665.9375285129995</v>
          </cell>
          <cell r="AI386" t="str">
            <v>Triangular</v>
          </cell>
          <cell r="AJ386">
            <v>308.84702110000006</v>
          </cell>
          <cell r="AK386">
            <v>1148.2890417477493</v>
          </cell>
          <cell r="AL386">
            <v>2665.9375285129995</v>
          </cell>
          <cell r="AM386" t="str">
            <v>Triangular</v>
          </cell>
          <cell r="AN386">
            <v>296.1635750181818</v>
          </cell>
          <cell r="AO386">
            <v>1488.4303236262722</v>
          </cell>
          <cell r="AP386">
            <v>3199.5364765659087</v>
          </cell>
          <cell r="AQ386" t="str">
            <v>Triangular</v>
          </cell>
          <cell r="AR386">
            <v>296.1635750181818</v>
          </cell>
          <cell r="AS386">
            <v>1488.4303236262722</v>
          </cell>
          <cell r="AT386">
            <v>3199.5364765659087</v>
          </cell>
          <cell r="AU386" t="str">
            <v>Triangular</v>
          </cell>
          <cell r="AV386">
            <v>296.1635750181818</v>
          </cell>
          <cell r="AW386">
            <v>1488.4303236262722</v>
          </cell>
          <cell r="AX386">
            <v>3199.5364765659087</v>
          </cell>
          <cell r="AY386" t="str">
            <v>Triangular</v>
          </cell>
          <cell r="AZ386">
            <v>206.02594203653845</v>
          </cell>
          <cell r="BA386">
            <v>598.96322891894636</v>
          </cell>
          <cell r="BB386">
            <v>1081.0976089711539</v>
          </cell>
          <cell r="BC386" t="str">
            <v>Triangular</v>
          </cell>
          <cell r="BD386">
            <v>206.02594203653845</v>
          </cell>
          <cell r="BE386">
            <v>598.96322891894636</v>
          </cell>
          <cell r="BF386">
            <v>1081.0976089711539</v>
          </cell>
          <cell r="BG386" t="str">
            <v>Triangular</v>
          </cell>
          <cell r="BH386">
            <v>13.071428571428571</v>
          </cell>
          <cell r="BI386">
            <v>2224.5326733508309</v>
          </cell>
          <cell r="BJ386">
            <v>4842.6473102857153</v>
          </cell>
          <cell r="BK386" t="str">
            <v>Triangular</v>
          </cell>
          <cell r="BL386">
            <v>1713.136428155625</v>
          </cell>
          <cell r="BM386">
            <v>4797.6252283856693</v>
          </cell>
          <cell r="BN386">
            <v>8485.4757540133705</v>
          </cell>
          <cell r="BO386" t="str">
            <v>Triangular</v>
          </cell>
          <cell r="BP386">
            <v>1713.136428155625</v>
          </cell>
          <cell r="BQ386">
            <v>4797.6252283856693</v>
          </cell>
          <cell r="BR386">
            <v>8485.4757540133705</v>
          </cell>
          <cell r="BS386" t="str">
            <v>Triangular</v>
          </cell>
          <cell r="BT386">
            <v>1713.136428155625</v>
          </cell>
          <cell r="BU386">
            <v>4797.6252283856693</v>
          </cell>
          <cell r="BV386">
            <v>8485.4757540133705</v>
          </cell>
          <cell r="BW386" t="str">
            <v>Triangular</v>
          </cell>
          <cell r="BX386">
            <v>404.29058292562502</v>
          </cell>
          <cell r="BY386">
            <v>1894.253371262399</v>
          </cell>
          <cell r="BZ386">
            <v>3862.9646323565612</v>
          </cell>
          <cell r="CA386" t="str">
            <v>Triangular</v>
          </cell>
          <cell r="CB386">
            <v>138.33648231111113</v>
          </cell>
          <cell r="CC386">
            <v>424.02634332857747</v>
          </cell>
          <cell r="CD386">
            <v>754.74960756638882</v>
          </cell>
          <cell r="CE386" t="str">
            <v>Triangular</v>
          </cell>
          <cell r="CF386">
            <v>69.429328639513898</v>
          </cell>
          <cell r="CG386">
            <v>784.69764444619739</v>
          </cell>
          <cell r="CH386">
            <v>1999.3178069053465</v>
          </cell>
          <cell r="CI386" t="str">
            <v>Triangular</v>
          </cell>
          <cell r="CJ386">
            <v>69.429328639513898</v>
          </cell>
          <cell r="CK386">
            <v>784.69764444619739</v>
          </cell>
          <cell r="CL386">
            <v>1999.3178069053465</v>
          </cell>
          <cell r="CM386" t="str">
            <v>Triangular</v>
          </cell>
          <cell r="CN386">
            <v>0</v>
          </cell>
          <cell r="CO386">
            <v>377.14499366562427</v>
          </cell>
          <cell r="CP386">
            <v>1650.8419171874998</v>
          </cell>
          <cell r="CQ386" t="str">
            <v>Triangular</v>
          </cell>
          <cell r="CR386">
            <v>0</v>
          </cell>
          <cell r="CS386">
            <v>377.14499366562427</v>
          </cell>
          <cell r="CT386">
            <v>1650.8419171874998</v>
          </cell>
          <cell r="CU386" t="str">
            <v>Triangular</v>
          </cell>
          <cell r="CV386">
            <v>47.82903784285714</v>
          </cell>
          <cell r="CW386">
            <v>802.66255181457245</v>
          </cell>
          <cell r="CX386">
            <v>1527.1186767571428</v>
          </cell>
          <cell r="CY386" t="str">
            <v>Triangular</v>
          </cell>
          <cell r="CZ386">
            <v>47.82903784285714</v>
          </cell>
          <cell r="DA386">
            <v>802.66255181457245</v>
          </cell>
          <cell r="DB386">
            <v>1527.1186767571428</v>
          </cell>
          <cell r="DC386" t="str">
            <v>Triangular</v>
          </cell>
          <cell r="DD386">
            <v>2600.6458376500009</v>
          </cell>
          <cell r="DE386">
            <v>8939.6662834417202</v>
          </cell>
          <cell r="DF386">
            <v>16548.156145180001</v>
          </cell>
          <cell r="DG386" t="str">
            <v>Triangular</v>
          </cell>
          <cell r="DH386">
            <v>2600.6458376500009</v>
          </cell>
          <cell r="DI386">
            <v>8939.6662834417202</v>
          </cell>
          <cell r="DJ386">
            <v>16548.156145180001</v>
          </cell>
          <cell r="DK386" t="str">
            <v>Triangular</v>
          </cell>
          <cell r="DL386">
            <v>643.91797626175003</v>
          </cell>
          <cell r="DM386">
            <v>1192.8628123656488</v>
          </cell>
          <cell r="DN386">
            <v>1753.1345920199999</v>
          </cell>
          <cell r="DO386" t="str">
            <v>Triangular</v>
          </cell>
          <cell r="EB386">
            <v>3946.7359066491995</v>
          </cell>
          <cell r="EC386">
            <v>4866.3317897584002</v>
          </cell>
          <cell r="ED386">
            <v>5849.20322498312</v>
          </cell>
          <cell r="EE386" t="str">
            <v>Triangular</v>
          </cell>
        </row>
        <row r="387">
          <cell r="E387" t="str">
            <v>2_DEHYlg_CH4</v>
          </cell>
          <cell r="F387" t="str">
            <v>metric tonnes</v>
          </cell>
          <cell r="G387" t="e">
            <v>#NAME?</v>
          </cell>
          <cell r="H387">
            <v>988.07801518828592</v>
          </cell>
          <cell r="I387">
            <v>1687.0712642421738</v>
          </cell>
          <cell r="J387">
            <v>2482.0794229129287</v>
          </cell>
          <cell r="K387" t="str">
            <v>Triangular</v>
          </cell>
          <cell r="L387">
            <v>988.07801518828592</v>
          </cell>
          <cell r="M387">
            <v>1687.0712642421738</v>
          </cell>
          <cell r="N387">
            <v>2482.0794229129287</v>
          </cell>
          <cell r="O387" t="str">
            <v>Triangular</v>
          </cell>
          <cell r="P387">
            <v>49.057732432432466</v>
          </cell>
          <cell r="Q387">
            <v>82.584891505824402</v>
          </cell>
          <cell r="R387">
            <v>122.32365344540544</v>
          </cell>
          <cell r="S387" t="str">
            <v>Triangular</v>
          </cell>
          <cell r="T387">
            <v>49.057732432432466</v>
          </cell>
          <cell r="U387">
            <v>82.584891505824402</v>
          </cell>
          <cell r="V387">
            <v>122.32365344540544</v>
          </cell>
          <cell r="W387" t="str">
            <v>Triangular</v>
          </cell>
          <cell r="X387">
            <v>49.057732432432466</v>
          </cell>
          <cell r="Y387">
            <v>82.584891505824402</v>
          </cell>
          <cell r="Z387">
            <v>122.32365344540544</v>
          </cell>
          <cell r="AA387" t="str">
            <v>Triangular</v>
          </cell>
          <cell r="AB387">
            <v>14.18210722375</v>
          </cell>
          <cell r="AC387">
            <v>98.589912000139933</v>
          </cell>
          <cell r="AD387">
            <v>277.87518914575003</v>
          </cell>
          <cell r="AE387" t="str">
            <v>Triangular</v>
          </cell>
          <cell r="AF387">
            <v>14.18210722375</v>
          </cell>
          <cell r="AG387">
            <v>98.589912000139933</v>
          </cell>
          <cell r="AH387">
            <v>277.87518914575003</v>
          </cell>
          <cell r="AI387" t="str">
            <v>Triangular</v>
          </cell>
          <cell r="AJ387">
            <v>14.18210722375</v>
          </cell>
          <cell r="AK387">
            <v>98.589912000139933</v>
          </cell>
          <cell r="AL387">
            <v>277.87518914575003</v>
          </cell>
          <cell r="AM387" t="str">
            <v>Triangular</v>
          </cell>
          <cell r="AN387">
            <v>7.4211191368181808</v>
          </cell>
          <cell r="AO387">
            <v>215.82250738149989</v>
          </cell>
          <cell r="AP387">
            <v>617.28765429499992</v>
          </cell>
          <cell r="AQ387" t="str">
            <v>Triangular</v>
          </cell>
          <cell r="AR387">
            <v>7.4211191368181808</v>
          </cell>
          <cell r="AS387">
            <v>215.82250738149989</v>
          </cell>
          <cell r="AT387">
            <v>617.28765429499992</v>
          </cell>
          <cell r="AU387" t="str">
            <v>Triangular</v>
          </cell>
          <cell r="AV387">
            <v>7.4211191368181808</v>
          </cell>
          <cell r="AW387">
            <v>215.82250738149989</v>
          </cell>
          <cell r="AX387">
            <v>617.28765429499992</v>
          </cell>
          <cell r="AY387" t="str">
            <v>Triangular</v>
          </cell>
          <cell r="AZ387">
            <v>57.8960097</v>
          </cell>
          <cell r="BA387">
            <v>2092.3181870687467</v>
          </cell>
          <cell r="BB387">
            <v>4572.7844448348069</v>
          </cell>
          <cell r="BC387" t="str">
            <v>Triangular</v>
          </cell>
          <cell r="BD387">
            <v>57.8960097</v>
          </cell>
          <cell r="BE387">
            <v>2092.3181870687467</v>
          </cell>
          <cell r="BF387">
            <v>4572.7844448348069</v>
          </cell>
          <cell r="BG387" t="str">
            <v>Triangular</v>
          </cell>
          <cell r="BH387">
            <v>0.36285714285714293</v>
          </cell>
          <cell r="BI387">
            <v>25.575603165828589</v>
          </cell>
          <cell r="BJ387">
            <v>56.197629714285718</v>
          </cell>
          <cell r="BK387" t="str">
            <v>Triangular</v>
          </cell>
          <cell r="BL387">
            <v>57.675889531374999</v>
          </cell>
          <cell r="BM387">
            <v>154.24707830280997</v>
          </cell>
          <cell r="BN387">
            <v>276.55407685599994</v>
          </cell>
          <cell r="BO387" t="str">
            <v>Triangular</v>
          </cell>
          <cell r="BP387">
            <v>57.675889531374999</v>
          </cell>
          <cell r="BQ387">
            <v>154.24707830280997</v>
          </cell>
          <cell r="BR387">
            <v>276.55407685599994</v>
          </cell>
          <cell r="BS387" t="str">
            <v>Triangular</v>
          </cell>
          <cell r="BT387">
            <v>57.675889531374999</v>
          </cell>
          <cell r="BU387">
            <v>154.24707830280997</v>
          </cell>
          <cell r="BV387">
            <v>276.55407685599994</v>
          </cell>
          <cell r="BW387" t="str">
            <v>Triangular</v>
          </cell>
          <cell r="BX387">
            <v>36.802154999999999</v>
          </cell>
          <cell r="BY387">
            <v>70.775641988000075</v>
          </cell>
          <cell r="BZ387">
            <v>107.0679052009375</v>
          </cell>
          <cell r="CA387" t="str">
            <v>Triangular</v>
          </cell>
          <cell r="CB387">
            <v>1.4985332433333332</v>
          </cell>
          <cell r="CC387">
            <v>129.58006685641129</v>
          </cell>
          <cell r="CD387">
            <v>273.95166019361113</v>
          </cell>
          <cell r="CE387" t="str">
            <v>Triangular</v>
          </cell>
          <cell r="CF387">
            <v>7.6945361088194417</v>
          </cell>
          <cell r="CG387">
            <v>48.890395936374894</v>
          </cell>
          <cell r="CH387">
            <v>113.576258474375</v>
          </cell>
          <cell r="CI387" t="str">
            <v>Triangular</v>
          </cell>
          <cell r="CJ387">
            <v>7.6945361088194417</v>
          </cell>
          <cell r="CK387">
            <v>48.890395936374894</v>
          </cell>
          <cell r="CL387">
            <v>113.576258474375</v>
          </cell>
          <cell r="CM387" t="str">
            <v>Triangular</v>
          </cell>
          <cell r="CN387">
            <v>0</v>
          </cell>
          <cell r="CO387">
            <v>12.972530723350033</v>
          </cell>
          <cell r="CP387">
            <v>199.98784664999999</v>
          </cell>
          <cell r="CQ387" t="str">
            <v>Triangular</v>
          </cell>
          <cell r="CR387">
            <v>0</v>
          </cell>
          <cell r="CS387">
            <v>12.972530723350033</v>
          </cell>
          <cell r="CT387">
            <v>199.98784664999999</v>
          </cell>
          <cell r="CU387" t="str">
            <v>Triangular</v>
          </cell>
          <cell r="CV387">
            <v>1.7536307999999996</v>
          </cell>
          <cell r="CW387">
            <v>6.7504195301714338</v>
          </cell>
          <cell r="CX387">
            <v>13.903042399999999</v>
          </cell>
          <cell r="CY387" t="str">
            <v>Triangular</v>
          </cell>
          <cell r="CZ387">
            <v>1.7536307999999996</v>
          </cell>
          <cell r="DA387">
            <v>6.7504195301714338</v>
          </cell>
          <cell r="DB387">
            <v>13.903042399999999</v>
          </cell>
          <cell r="DC387" t="str">
            <v>Triangular</v>
          </cell>
          <cell r="DD387">
            <v>119.34205722750004</v>
          </cell>
          <cell r="DE387">
            <v>809.69941634690019</v>
          </cell>
          <cell r="DF387">
            <v>1626.0257727337489</v>
          </cell>
          <cell r="DG387" t="str">
            <v>Triangular</v>
          </cell>
          <cell r="DH387">
            <v>119.34205722750004</v>
          </cell>
          <cell r="DI387">
            <v>809.69941634690019</v>
          </cell>
          <cell r="DJ387">
            <v>1626.0257727337489</v>
          </cell>
          <cell r="DK387" t="str">
            <v>Triangular</v>
          </cell>
          <cell r="DL387">
            <v>7.5187249300000003</v>
          </cell>
          <cell r="DM387">
            <v>15.671684263990006</v>
          </cell>
          <cell r="DN387">
            <v>23.767879929999999</v>
          </cell>
          <cell r="DO387" t="str">
            <v>Triangular</v>
          </cell>
          <cell r="EB387">
            <v>351.57423018006023</v>
          </cell>
          <cell r="EC387">
            <v>514.48495051668203</v>
          </cell>
          <cell r="ED387">
            <v>717.65242450661538</v>
          </cell>
          <cell r="EE387" t="str">
            <v>Triangular</v>
          </cell>
        </row>
        <row r="388">
          <cell r="E388" t="str">
            <v>2_DEHYlg_N2O</v>
          </cell>
          <cell r="F388" t="str">
            <v>metric tonnes</v>
          </cell>
          <cell r="G388" t="e">
            <v>#NAME?</v>
          </cell>
          <cell r="H388">
            <v>2.5367516214285707E-2</v>
          </cell>
          <cell r="I388">
            <v>0.98860197894857094</v>
          </cell>
          <cell r="J388">
            <v>2.2901486387857148</v>
          </cell>
          <cell r="K388" t="str">
            <v>Triangular</v>
          </cell>
          <cell r="L388">
            <v>2.5367516214285707E-2</v>
          </cell>
          <cell r="M388">
            <v>0.98860197894857094</v>
          </cell>
          <cell r="N388">
            <v>2.2901486387857148</v>
          </cell>
          <cell r="O388" t="str">
            <v>Triangular</v>
          </cell>
          <cell r="P388">
            <v>3.1028357432432425E-3</v>
          </cell>
          <cell r="Q388">
            <v>1.3949047859459449E-2</v>
          </cell>
          <cell r="R388">
            <v>4.5789003378378393E-2</v>
          </cell>
          <cell r="S388" t="str">
            <v>Triangular</v>
          </cell>
          <cell r="T388">
            <v>3.1028357432432425E-3</v>
          </cell>
          <cell r="U388">
            <v>1.3949047859459449E-2</v>
          </cell>
          <cell r="V388">
            <v>4.5789003378378393E-2</v>
          </cell>
          <cell r="W388" t="str">
            <v>Triangular</v>
          </cell>
          <cell r="X388">
            <v>3.1028357432432425E-3</v>
          </cell>
          <cell r="Y388">
            <v>1.3949047859459449E-2</v>
          </cell>
          <cell r="Z388">
            <v>4.5789003378378393E-2</v>
          </cell>
          <cell r="AA388" t="str">
            <v>Triangular</v>
          </cell>
          <cell r="AB388">
            <v>2.7740000000000002E-4</v>
          </cell>
          <cell r="AC388">
            <v>5.896409146000002E-2</v>
          </cell>
          <cell r="AD388">
            <v>0.20485033999999999</v>
          </cell>
          <cell r="AE388" t="str">
            <v>Triangular</v>
          </cell>
          <cell r="AF388">
            <v>2.7740000000000002E-4</v>
          </cell>
          <cell r="AG388">
            <v>5.896409146000002E-2</v>
          </cell>
          <cell r="AH388">
            <v>0.20485033999999999</v>
          </cell>
          <cell r="AI388" t="str">
            <v>Triangular</v>
          </cell>
          <cell r="AJ388">
            <v>2.7740000000000002E-4</v>
          </cell>
          <cell r="AK388">
            <v>5.896409146000002E-2</v>
          </cell>
          <cell r="AL388">
            <v>0.20485033999999999</v>
          </cell>
          <cell r="AM388" t="str">
            <v>Triangular</v>
          </cell>
          <cell r="AN388">
            <v>4.5355454545454557E-4</v>
          </cell>
          <cell r="AO388">
            <v>2.7175615545454563E-3</v>
          </cell>
          <cell r="AP388">
            <v>5.9899238636363624E-3</v>
          </cell>
          <cell r="AQ388" t="str">
            <v>Triangular</v>
          </cell>
          <cell r="AR388">
            <v>4.5355454545454557E-4</v>
          </cell>
          <cell r="AS388">
            <v>2.7175615545454563E-3</v>
          </cell>
          <cell r="AT388">
            <v>5.9899238636363624E-3</v>
          </cell>
          <cell r="AU388" t="str">
            <v>Triangular</v>
          </cell>
          <cell r="AV388">
            <v>4.5355454545454557E-4</v>
          </cell>
          <cell r="AW388">
            <v>2.7175615545454563E-3</v>
          </cell>
          <cell r="AX388">
            <v>5.9899238636363624E-3</v>
          </cell>
          <cell r="AY388" t="str">
            <v>Triangular</v>
          </cell>
          <cell r="AZ388">
            <v>1.1217307692307696E-5</v>
          </cell>
          <cell r="BA388">
            <v>2.6314030769230813E-4</v>
          </cell>
          <cell r="BB388">
            <v>6.0929230769230772E-4</v>
          </cell>
          <cell r="BC388" t="str">
            <v>Triangular</v>
          </cell>
          <cell r="BD388">
            <v>1.1217307692307696E-5</v>
          </cell>
          <cell r="BE388">
            <v>2.6314030769230813E-4</v>
          </cell>
          <cell r="BF388">
            <v>6.0929230769230772E-4</v>
          </cell>
          <cell r="BG388" t="str">
            <v>Triangular</v>
          </cell>
          <cell r="BH388">
            <v>1.4285714285714287E-4</v>
          </cell>
          <cell r="BI388">
            <v>4.1027690857142959E-3</v>
          </cell>
          <cell r="BJ388">
            <v>8.8445714285714291E-3</v>
          </cell>
          <cell r="BK388" t="str">
            <v>Triangular</v>
          </cell>
          <cell r="BL388">
            <v>9.3648518750000017E-3</v>
          </cell>
          <cell r="BM388">
            <v>1.7183398069999981E-2</v>
          </cell>
          <cell r="BN388">
            <v>2.6574899874999999E-2</v>
          </cell>
          <cell r="BO388" t="str">
            <v>Triangular</v>
          </cell>
          <cell r="BP388">
            <v>9.3648518750000017E-3</v>
          </cell>
          <cell r="BQ388">
            <v>1.7183398069999981E-2</v>
          </cell>
          <cell r="BR388">
            <v>2.6574899874999999E-2</v>
          </cell>
          <cell r="BS388" t="str">
            <v>Triangular</v>
          </cell>
          <cell r="BT388">
            <v>9.3648518750000017E-3</v>
          </cell>
          <cell r="BU388">
            <v>1.7183398069999981E-2</v>
          </cell>
          <cell r="BV388">
            <v>2.6574899874999999E-2</v>
          </cell>
          <cell r="BW388" t="str">
            <v>Triangular</v>
          </cell>
          <cell r="BX388">
            <v>1.16E-3</v>
          </cell>
          <cell r="BY388">
            <v>4.6356613499999953E-3</v>
          </cell>
          <cell r="BZ388">
            <v>9.0775790624999988E-3</v>
          </cell>
          <cell r="CA388" t="str">
            <v>Triangular</v>
          </cell>
          <cell r="CB388">
            <v>0</v>
          </cell>
          <cell r="CC388">
            <v>9.5189907777777345E-4</v>
          </cell>
          <cell r="CD388">
            <v>2.7339777777777778E-3</v>
          </cell>
          <cell r="CE388" t="str">
            <v>Triangular</v>
          </cell>
          <cell r="CF388">
            <v>8.4712638888888908E-5</v>
          </cell>
          <cell r="CG388">
            <v>1.0973824138888876E-2</v>
          </cell>
          <cell r="CH388">
            <v>3.6967792986111095E-2</v>
          </cell>
          <cell r="CI388" t="str">
            <v>Triangular</v>
          </cell>
          <cell r="CJ388">
            <v>8.4712638888888908E-5</v>
          </cell>
          <cell r="CK388">
            <v>1.0973824138888876E-2</v>
          </cell>
          <cell r="CL388">
            <v>3.6967792986111095E-2</v>
          </cell>
          <cell r="CM388" t="str">
            <v>Triangular</v>
          </cell>
          <cell r="CN388">
            <v>0</v>
          </cell>
          <cell r="CO388">
            <v>3.5416439999999761E-4</v>
          </cell>
          <cell r="CP388">
            <v>9.5620000000000004E-4</v>
          </cell>
          <cell r="CQ388" t="str">
            <v>Triangular</v>
          </cell>
          <cell r="CR388">
            <v>0</v>
          </cell>
          <cell r="CS388">
            <v>3.5416439999999761E-4</v>
          </cell>
          <cell r="CT388">
            <v>9.5620000000000004E-4</v>
          </cell>
          <cell r="CU388" t="str">
            <v>Triangular</v>
          </cell>
          <cell r="CV388">
            <v>5.6750000000000024E-5</v>
          </cell>
          <cell r="CW388">
            <v>4.4247375857142876E-3</v>
          </cell>
          <cell r="CX388">
            <v>8.6195000000000004E-3</v>
          </cell>
          <cell r="CY388" t="str">
            <v>Triangular</v>
          </cell>
          <cell r="CZ388">
            <v>5.6750000000000024E-5</v>
          </cell>
          <cell r="DA388">
            <v>4.4247375857142876E-3</v>
          </cell>
          <cell r="DB388">
            <v>8.6195000000000004E-3</v>
          </cell>
          <cell r="DC388" t="str">
            <v>Triangular</v>
          </cell>
          <cell r="DD388">
            <v>4.7270999999999999E-4</v>
          </cell>
          <cell r="DE388">
            <v>1.7542268100000039E-3</v>
          </cell>
          <cell r="DF388">
            <v>3.3089699999999992E-3</v>
          </cell>
          <cell r="DG388" t="str">
            <v>Triangular</v>
          </cell>
          <cell r="DH388">
            <v>4.7270999999999999E-4</v>
          </cell>
          <cell r="DI388">
            <v>1.7542268100000039E-3</v>
          </cell>
          <cell r="DJ388">
            <v>3.3089699999999992E-3</v>
          </cell>
          <cell r="DK388" t="str">
            <v>Triangular</v>
          </cell>
          <cell r="DL388">
            <v>1.3513500000000001E-3</v>
          </cell>
          <cell r="DM388">
            <v>2.4388644900000009E-3</v>
          </cell>
          <cell r="DN388">
            <v>3.4350717499999992E-3</v>
          </cell>
          <cell r="DO388" t="str">
            <v>Triangular</v>
          </cell>
          <cell r="EB388">
            <v>6.4225962079037857E-2</v>
          </cell>
          <cell r="EC388">
            <v>0.21210999282714776</v>
          </cell>
          <cell r="ED388">
            <v>0.44720865884879724</v>
          </cell>
          <cell r="EE388" t="str">
            <v>Triangular</v>
          </cell>
        </row>
        <row r="389">
          <cell r="E389" t="str">
            <v>2_DEHYlg_sent</v>
          </cell>
          <cell r="F389" t="str">
            <v>MMscfd</v>
          </cell>
          <cell r="G389" t="e">
            <v>#NAME?</v>
          </cell>
          <cell r="H389">
            <v>32.000177745363736</v>
          </cell>
          <cell r="I389">
            <v>42.027834011164309</v>
          </cell>
          <cell r="J389">
            <v>51.758495523078224</v>
          </cell>
          <cell r="K389" t="str">
            <v>Triangular</v>
          </cell>
          <cell r="L389">
            <v>32.000177745363736</v>
          </cell>
          <cell r="M389">
            <v>42.027834011164309</v>
          </cell>
          <cell r="N389">
            <v>51.758495523078224</v>
          </cell>
          <cell r="O389" t="str">
            <v>Triangular</v>
          </cell>
          <cell r="P389">
            <v>16.615381389407389</v>
          </cell>
          <cell r="Q389">
            <v>21.396105499584444</v>
          </cell>
          <cell r="R389">
            <v>26.737711177449231</v>
          </cell>
          <cell r="S389" t="str">
            <v>Triangular</v>
          </cell>
          <cell r="T389">
            <v>16.615381389407389</v>
          </cell>
          <cell r="U389">
            <v>21.396105499584444</v>
          </cell>
          <cell r="V389">
            <v>26.737711177449231</v>
          </cell>
          <cell r="W389" t="str">
            <v>Triangular</v>
          </cell>
          <cell r="X389">
            <v>16.615381389407389</v>
          </cell>
          <cell r="Y389">
            <v>21.396105499584444</v>
          </cell>
          <cell r="Z389">
            <v>26.737711177449231</v>
          </cell>
          <cell r="AA389" t="str">
            <v>Triangular</v>
          </cell>
          <cell r="AB389">
            <v>2.8033526086956524</v>
          </cell>
          <cell r="AC389">
            <v>7.5573859273913078</v>
          </cell>
          <cell r="AD389">
            <v>15.178441673913044</v>
          </cell>
          <cell r="AE389" t="str">
            <v>Triangular</v>
          </cell>
          <cell r="AF389">
            <v>2.8033526086956524</v>
          </cell>
          <cell r="AG389">
            <v>7.5573859273913078</v>
          </cell>
          <cell r="AH389">
            <v>15.178441673913044</v>
          </cell>
          <cell r="AI389" t="str">
            <v>Triangular</v>
          </cell>
          <cell r="AJ389">
            <v>2.8033526086956524</v>
          </cell>
          <cell r="AK389">
            <v>7.5573859273913078</v>
          </cell>
          <cell r="AL389">
            <v>15.178441673913044</v>
          </cell>
          <cell r="AM389" t="str">
            <v>Triangular</v>
          </cell>
          <cell r="AN389">
            <v>4.7600903250976954</v>
          </cell>
          <cell r="AO389">
            <v>11.162685929741627</v>
          </cell>
          <cell r="AP389">
            <v>19.021446541411901</v>
          </cell>
          <cell r="AQ389" t="str">
            <v>Triangular</v>
          </cell>
          <cell r="AR389">
            <v>4.7600903250976954</v>
          </cell>
          <cell r="AS389">
            <v>11.162685929741627</v>
          </cell>
          <cell r="AT389">
            <v>19.021446541411901</v>
          </cell>
          <cell r="AU389" t="str">
            <v>Triangular</v>
          </cell>
          <cell r="AV389">
            <v>4.7600903250976954</v>
          </cell>
          <cell r="AW389">
            <v>11.162685929741627</v>
          </cell>
          <cell r="AX389">
            <v>19.021446541411901</v>
          </cell>
          <cell r="AY389" t="str">
            <v>Triangular</v>
          </cell>
          <cell r="AZ389">
            <v>4.1681292204423546</v>
          </cell>
          <cell r="BA389">
            <v>7.8894393859309364</v>
          </cell>
          <cell r="BB389">
            <v>11.838631691350241</v>
          </cell>
          <cell r="BC389" t="str">
            <v>Triangular</v>
          </cell>
          <cell r="BD389">
            <v>4.1681292204423546</v>
          </cell>
          <cell r="BE389">
            <v>7.8894393859309364</v>
          </cell>
          <cell r="BF389">
            <v>11.838631691350241</v>
          </cell>
          <cell r="BG389" t="str">
            <v>Triangular</v>
          </cell>
          <cell r="BH389">
            <v>4.928657142857138</v>
          </cell>
          <cell r="BI389">
            <v>10.552380099999983</v>
          </cell>
          <cell r="BJ389">
            <v>16.071828571428558</v>
          </cell>
          <cell r="BK389" t="str">
            <v>Triangular</v>
          </cell>
          <cell r="BL389">
            <v>8.6772388889488585</v>
          </cell>
          <cell r="BM389">
            <v>13.003710138370291</v>
          </cell>
          <cell r="BN389">
            <v>18.2191892706443</v>
          </cell>
          <cell r="BO389" t="str">
            <v>Triangular</v>
          </cell>
          <cell r="BP389">
            <v>8.6772388889488585</v>
          </cell>
          <cell r="BQ389">
            <v>13.003710138370291</v>
          </cell>
          <cell r="BR389">
            <v>18.2191892706443</v>
          </cell>
          <cell r="BS389" t="str">
            <v>Triangular</v>
          </cell>
          <cell r="BT389">
            <v>8.6772388889488585</v>
          </cell>
          <cell r="BU389">
            <v>13.003710138370291</v>
          </cell>
          <cell r="BV389">
            <v>18.2191892706443</v>
          </cell>
          <cell r="BW389" t="str">
            <v>Triangular</v>
          </cell>
          <cell r="BX389">
            <v>7.6396215277777788</v>
          </cell>
          <cell r="BY389">
            <v>15.716511899575984</v>
          </cell>
          <cell r="BZ389">
            <v>24.933714608134917</v>
          </cell>
          <cell r="CA389" t="str">
            <v>Triangular</v>
          </cell>
          <cell r="CB389">
            <v>3.260051046958333</v>
          </cell>
          <cell r="CC389">
            <v>9.5063998796177938</v>
          </cell>
          <cell r="CD389">
            <v>16.565539240402043</v>
          </cell>
          <cell r="CE389" t="str">
            <v>Triangular</v>
          </cell>
          <cell r="CF389">
            <v>53.824724897169027</v>
          </cell>
          <cell r="CG389">
            <v>70.228304823605342</v>
          </cell>
          <cell r="CH389">
            <v>86.241296999740214</v>
          </cell>
          <cell r="CI389" t="str">
            <v>Triangular</v>
          </cell>
          <cell r="CJ389">
            <v>53.824724897169027</v>
          </cell>
          <cell r="CK389">
            <v>70.228304823605342</v>
          </cell>
          <cell r="CL389">
            <v>86.241296999740214</v>
          </cell>
          <cell r="CM389" t="str">
            <v>Triangular</v>
          </cell>
          <cell r="CN389">
            <v>3.6574062500000006</v>
          </cell>
          <cell r="CO389">
            <v>85.918915317307679</v>
          </cell>
          <cell r="CP389">
            <v>210.01015625000002</v>
          </cell>
          <cell r="CQ389" t="str">
            <v>Triangular</v>
          </cell>
          <cell r="CR389">
            <v>3.6574062500000006</v>
          </cell>
          <cell r="CS389">
            <v>85.918915317307679</v>
          </cell>
          <cell r="CT389">
            <v>210.01015625000002</v>
          </cell>
          <cell r="CU389" t="str">
            <v>Triangular</v>
          </cell>
          <cell r="CV389">
            <v>18.214042857142857</v>
          </cell>
          <cell r="CW389">
            <v>34.798068958196666</v>
          </cell>
          <cell r="CX389">
            <v>54.50714285714286</v>
          </cell>
          <cell r="CY389" t="str">
            <v>Triangular</v>
          </cell>
          <cell r="CZ389">
            <v>18.214042857142857</v>
          </cell>
          <cell r="DA389">
            <v>34.798068958196666</v>
          </cell>
          <cell r="DB389">
            <v>54.50714285714286</v>
          </cell>
          <cell r="DC389" t="str">
            <v>Triangular</v>
          </cell>
          <cell r="DD389">
            <v>6.9395087511230908</v>
          </cell>
          <cell r="DE389">
            <v>9.2732626460058043</v>
          </cell>
          <cell r="DF389">
            <v>11.548684972247178</v>
          </cell>
          <cell r="DG389" t="str">
            <v>Triangular</v>
          </cell>
          <cell r="DH389">
            <v>6.9395087511230908</v>
          </cell>
          <cell r="DI389">
            <v>9.2732626460058043</v>
          </cell>
          <cell r="DJ389">
            <v>11.548684972247178</v>
          </cell>
          <cell r="DK389" t="str">
            <v>Triangular</v>
          </cell>
          <cell r="DL389">
            <v>21.447155825227274</v>
          </cell>
          <cell r="DM389">
            <v>37.512499029544074</v>
          </cell>
          <cell r="DN389">
            <v>53.268027168181824</v>
          </cell>
          <cell r="DO389" t="str">
            <v>Triangular</v>
          </cell>
          <cell r="EB389">
            <v>54.95040444121009</v>
          </cell>
          <cell r="EC389">
            <v>69.070946372299375</v>
          </cell>
          <cell r="ED389">
            <v>84.104290912982179</v>
          </cell>
          <cell r="EE389" t="str">
            <v>Triangular</v>
          </cell>
        </row>
        <row r="390">
          <cell r="E390" t="str">
            <v>2_DEHY_flare_rate</v>
          </cell>
          <cell r="G390" t="e">
            <v>#NAME?</v>
          </cell>
          <cell r="H390">
            <v>0.42857142857142855</v>
          </cell>
          <cell r="I390">
            <v>0.59154285714285715</v>
          </cell>
          <cell r="J390">
            <v>0.74285714285714288</v>
          </cell>
          <cell r="K390" t="str">
            <v>Triangular</v>
          </cell>
          <cell r="L390">
            <v>0.42857142857142855</v>
          </cell>
          <cell r="M390">
            <v>0.59154285714285715</v>
          </cell>
          <cell r="N390">
            <v>0.74285714285714288</v>
          </cell>
          <cell r="O390" t="str">
            <v>Triangular</v>
          </cell>
          <cell r="P390">
            <v>0.83621621621621622</v>
          </cell>
          <cell r="Q390">
            <v>0.92831405968468583</v>
          </cell>
          <cell r="R390">
            <v>0.99887536599099103</v>
          </cell>
          <cell r="S390" t="str">
            <v>Triangular</v>
          </cell>
          <cell r="T390">
            <v>0.83621621621621622</v>
          </cell>
          <cell r="U390">
            <v>0.92831405968468583</v>
          </cell>
          <cell r="V390">
            <v>0.99887536599099103</v>
          </cell>
          <cell r="W390" t="str">
            <v>Triangular</v>
          </cell>
          <cell r="X390">
            <v>0.83621621621621622</v>
          </cell>
          <cell r="Y390">
            <v>0.92831405968468583</v>
          </cell>
          <cell r="Z390">
            <v>0.99887536599099103</v>
          </cell>
          <cell r="AA390" t="str">
            <v>Triangular</v>
          </cell>
          <cell r="AB390">
            <v>0.1</v>
          </cell>
          <cell r="AC390">
            <v>0.42776800000000026</v>
          </cell>
          <cell r="AD390">
            <v>0.7</v>
          </cell>
          <cell r="AE390" t="str">
            <v>Triangular</v>
          </cell>
          <cell r="AF390">
            <v>0.1</v>
          </cell>
          <cell r="AG390">
            <v>0.42776800000000026</v>
          </cell>
          <cell r="AH390">
            <v>0.7</v>
          </cell>
          <cell r="AI390" t="str">
            <v>Triangular</v>
          </cell>
          <cell r="AJ390">
            <v>0.1</v>
          </cell>
          <cell r="AK390">
            <v>0.42776800000000026</v>
          </cell>
          <cell r="AL390">
            <v>0.7</v>
          </cell>
          <cell r="AM390" t="str">
            <v>Triangular</v>
          </cell>
          <cell r="AN390">
            <v>0</v>
          </cell>
          <cell r="AO390">
            <v>0.24263636363636656</v>
          </cell>
          <cell r="AP390">
            <v>0.54545454545454541</v>
          </cell>
          <cell r="AQ390" t="str">
            <v>Triangular</v>
          </cell>
          <cell r="AR390">
            <v>0</v>
          </cell>
          <cell r="AS390">
            <v>0.24263636363636656</v>
          </cell>
          <cell r="AT390">
            <v>0.54545454545454541</v>
          </cell>
          <cell r="AU390" t="str">
            <v>Triangular</v>
          </cell>
          <cell r="AV390">
            <v>0</v>
          </cell>
          <cell r="AW390">
            <v>0.24263636363636656</v>
          </cell>
          <cell r="AX390">
            <v>0.54545454545454541</v>
          </cell>
          <cell r="AY390" t="str">
            <v>Triangular</v>
          </cell>
          <cell r="AZ390">
            <v>0</v>
          </cell>
          <cell r="BA390">
            <v>0.12846153846153979</v>
          </cell>
          <cell r="BB390">
            <v>0.30769230769230771</v>
          </cell>
          <cell r="BC390" t="str">
            <v>Triangular</v>
          </cell>
          <cell r="BD390">
            <v>0</v>
          </cell>
          <cell r="BE390">
            <v>0.12846153846153979</v>
          </cell>
          <cell r="BF390">
            <v>0.30769230769230771</v>
          </cell>
          <cell r="BG390" t="str">
            <v>Triangular</v>
          </cell>
          <cell r="BH390">
            <v>0</v>
          </cell>
          <cell r="BI390">
            <v>0.25642857142856917</v>
          </cell>
          <cell r="BJ390">
            <v>0.5714285714285714</v>
          </cell>
          <cell r="BK390" t="str">
            <v>Triangular</v>
          </cell>
          <cell r="BL390">
            <v>0.45</v>
          </cell>
          <cell r="BM390">
            <v>0.67579999999999885</v>
          </cell>
          <cell r="BN390">
            <v>0.85</v>
          </cell>
          <cell r="BO390" t="str">
            <v>Triangular</v>
          </cell>
          <cell r="BP390">
            <v>0.45</v>
          </cell>
          <cell r="BQ390">
            <v>0.67579999999999885</v>
          </cell>
          <cell r="BR390">
            <v>0.85</v>
          </cell>
          <cell r="BS390" t="str">
            <v>Triangular</v>
          </cell>
          <cell r="BT390">
            <v>0.45</v>
          </cell>
          <cell r="BU390">
            <v>0.67579999999999885</v>
          </cell>
          <cell r="BV390">
            <v>0.85</v>
          </cell>
          <cell r="BW390" t="str">
            <v>Triangular</v>
          </cell>
          <cell r="BX390">
            <v>0</v>
          </cell>
          <cell r="BY390">
            <v>0.24037500000000001</v>
          </cell>
          <cell r="BZ390">
            <v>0.5</v>
          </cell>
          <cell r="CA390" t="str">
            <v>Triangular</v>
          </cell>
          <cell r="CB390">
            <v>0</v>
          </cell>
          <cell r="CC390">
            <v>0.10188888888888994</v>
          </cell>
          <cell r="CD390">
            <v>0.33333333333333331</v>
          </cell>
          <cell r="CE390" t="str">
            <v>Triangular</v>
          </cell>
          <cell r="CF390">
            <v>0.8851795634920635</v>
          </cell>
          <cell r="CG390">
            <v>0.9549109325396834</v>
          </cell>
          <cell r="CH390">
            <v>0.99944444444444458</v>
          </cell>
          <cell r="CI390" t="str">
            <v>Triangular</v>
          </cell>
          <cell r="CJ390">
            <v>0.8851795634920635</v>
          </cell>
          <cell r="CK390">
            <v>0.9549109325396834</v>
          </cell>
          <cell r="CL390">
            <v>0.99944444444444458</v>
          </cell>
          <cell r="CM390" t="str">
            <v>Triangular</v>
          </cell>
          <cell r="CN390">
            <v>0.25</v>
          </cell>
          <cell r="CO390">
            <v>0.60212500000000002</v>
          </cell>
          <cell r="CP390">
            <v>0.875</v>
          </cell>
          <cell r="CQ390" t="str">
            <v>Triangular</v>
          </cell>
          <cell r="CR390">
            <v>0.25</v>
          </cell>
          <cell r="CS390">
            <v>0.60212500000000002</v>
          </cell>
          <cell r="CT390">
            <v>0.875</v>
          </cell>
          <cell r="CU390" t="str">
            <v>Triangular</v>
          </cell>
          <cell r="CV390">
            <v>0.71355357142857145</v>
          </cell>
          <cell r="CW390">
            <v>0.9476092857142836</v>
          </cell>
          <cell r="CX390">
            <v>0.99928571428571433</v>
          </cell>
          <cell r="CY390" t="str">
            <v>Triangular</v>
          </cell>
          <cell r="CZ390">
            <v>0.71355357142857145</v>
          </cell>
          <cell r="DA390">
            <v>0.9476092857142836</v>
          </cell>
          <cell r="DB390">
            <v>0.99928571428571433</v>
          </cell>
          <cell r="DC390" t="str">
            <v>Triangular</v>
          </cell>
          <cell r="DD390">
            <v>0</v>
          </cell>
          <cell r="DE390">
            <v>0.10079999999999983</v>
          </cell>
          <cell r="DF390">
            <v>0.3</v>
          </cell>
          <cell r="DG390" t="str">
            <v>Triangular</v>
          </cell>
          <cell r="DH390">
            <v>0</v>
          </cell>
          <cell r="DI390">
            <v>0.10079999999999983</v>
          </cell>
          <cell r="DJ390">
            <v>0.3</v>
          </cell>
          <cell r="DK390" t="str">
            <v>Triangular</v>
          </cell>
          <cell r="DL390">
            <v>0.4</v>
          </cell>
          <cell r="DM390">
            <v>0.70570000000000099</v>
          </cell>
          <cell r="DN390">
            <v>1</v>
          </cell>
          <cell r="DO390" t="str">
            <v>Triangular</v>
          </cell>
          <cell r="EB390">
            <v>1</v>
          </cell>
          <cell r="EC390">
            <v>1</v>
          </cell>
          <cell r="ED390">
            <v>1</v>
          </cell>
          <cell r="EE390" t="str">
            <v>Triangular</v>
          </cell>
        </row>
        <row r="391">
          <cell r="E391" t="str">
            <v>2_DEHY_flare_eff</v>
          </cell>
          <cell r="G391" t="e">
            <v>#NAME?</v>
          </cell>
          <cell r="H391">
            <v>0.41806835269993176</v>
          </cell>
          <cell r="I391">
            <v>0.57762312645249458</v>
          </cell>
          <cell r="J391">
            <v>0.72620676691729347</v>
          </cell>
          <cell r="K391" t="str">
            <v>Triangular</v>
          </cell>
          <cell r="L391">
            <v>0.41806835269993176</v>
          </cell>
          <cell r="M391">
            <v>0.57762312645249458</v>
          </cell>
          <cell r="N391">
            <v>0.72620676691729347</v>
          </cell>
          <cell r="O391" t="str">
            <v>Triangular</v>
          </cell>
          <cell r="P391">
            <v>0.82108108108108091</v>
          </cell>
          <cell r="Q391">
            <v>0.91094972972972499</v>
          </cell>
          <cell r="R391">
            <v>0.97999999999999954</v>
          </cell>
          <cell r="S391" t="str">
            <v>Triangular</v>
          </cell>
          <cell r="T391">
            <v>0.82108108108108091</v>
          </cell>
          <cell r="U391">
            <v>0.91094972972972499</v>
          </cell>
          <cell r="V391">
            <v>0.97999999999999954</v>
          </cell>
          <cell r="W391" t="str">
            <v>Triangular</v>
          </cell>
          <cell r="X391">
            <v>0.82108108108108091</v>
          </cell>
          <cell r="Y391">
            <v>0.91094972972972499</v>
          </cell>
          <cell r="Z391">
            <v>0.97999999999999954</v>
          </cell>
          <cell r="AA391" t="str">
            <v>Triangular</v>
          </cell>
          <cell r="AB391">
            <v>9.8000000000000004E-2</v>
          </cell>
          <cell r="AC391">
            <v>0.41214119999999826</v>
          </cell>
          <cell r="AD391">
            <v>0.67500000000000004</v>
          </cell>
          <cell r="AE391" t="str">
            <v>Triangular</v>
          </cell>
          <cell r="AF391">
            <v>9.8000000000000004E-2</v>
          </cell>
          <cell r="AG391">
            <v>0.41214119999999826</v>
          </cell>
          <cell r="AH391">
            <v>0.67500000000000004</v>
          </cell>
          <cell r="AI391" t="str">
            <v>Triangular</v>
          </cell>
          <cell r="AJ391">
            <v>9.8000000000000004E-2</v>
          </cell>
          <cell r="AK391">
            <v>0.41214119999999826</v>
          </cell>
          <cell r="AL391">
            <v>0.67500000000000004</v>
          </cell>
          <cell r="AM391" t="str">
            <v>Triangular</v>
          </cell>
          <cell r="AN391">
            <v>0</v>
          </cell>
          <cell r="AO391">
            <v>0.2377836363636382</v>
          </cell>
          <cell r="AP391">
            <v>0.53454545454545466</v>
          </cell>
          <cell r="AQ391" t="str">
            <v>Triangular</v>
          </cell>
          <cell r="AR391">
            <v>0</v>
          </cell>
          <cell r="AS391">
            <v>0.2377836363636382</v>
          </cell>
          <cell r="AT391">
            <v>0.53454545454545466</v>
          </cell>
          <cell r="AU391" t="str">
            <v>Triangular</v>
          </cell>
          <cell r="AV391">
            <v>0</v>
          </cell>
          <cell r="AW391">
            <v>0.2377836363636382</v>
          </cell>
          <cell r="AX391">
            <v>0.53454545454545466</v>
          </cell>
          <cell r="AY391" t="str">
            <v>Triangular</v>
          </cell>
          <cell r="AZ391">
            <v>0</v>
          </cell>
          <cell r="BA391">
            <v>0.12589230769230814</v>
          </cell>
          <cell r="BB391">
            <v>0.30153846153846159</v>
          </cell>
          <cell r="BC391" t="str">
            <v>Triangular</v>
          </cell>
          <cell r="BD391">
            <v>0</v>
          </cell>
          <cell r="BE391">
            <v>0.12589230769230814</v>
          </cell>
          <cell r="BF391">
            <v>0.30153846153846159</v>
          </cell>
          <cell r="BG391" t="str">
            <v>Triangular</v>
          </cell>
          <cell r="BH391">
            <v>0</v>
          </cell>
          <cell r="BI391">
            <v>0.25129999999999741</v>
          </cell>
          <cell r="BJ391">
            <v>0.56000000000000016</v>
          </cell>
          <cell r="BK391" t="str">
            <v>Triangular</v>
          </cell>
          <cell r="BL391">
            <v>0.44100000000000011</v>
          </cell>
          <cell r="BM391">
            <v>0.66218935483871033</v>
          </cell>
          <cell r="BN391">
            <v>0.83300000000000018</v>
          </cell>
          <cell r="BO391" t="str">
            <v>Triangular</v>
          </cell>
          <cell r="BP391">
            <v>0.44100000000000011</v>
          </cell>
          <cell r="BQ391">
            <v>0.66218935483871033</v>
          </cell>
          <cell r="BR391">
            <v>0.83300000000000018</v>
          </cell>
          <cell r="BS391" t="str">
            <v>Triangular</v>
          </cell>
          <cell r="BT391">
            <v>0.44100000000000011</v>
          </cell>
          <cell r="BU391">
            <v>0.66218935483871033</v>
          </cell>
          <cell r="BV391">
            <v>0.83300000000000018</v>
          </cell>
          <cell r="BW391" t="str">
            <v>Triangular</v>
          </cell>
          <cell r="BX391">
            <v>0</v>
          </cell>
          <cell r="BY391">
            <v>0.22838750000000158</v>
          </cell>
          <cell r="BZ391">
            <v>0.49</v>
          </cell>
          <cell r="CA391" t="str">
            <v>Triangular</v>
          </cell>
          <cell r="CB391">
            <v>0</v>
          </cell>
          <cell r="CC391">
            <v>9.9851111111110905E-2</v>
          </cell>
          <cell r="CD391">
            <v>0.32666666666666666</v>
          </cell>
          <cell r="CE391" t="str">
            <v>Triangular</v>
          </cell>
          <cell r="CF391">
            <v>0.86692569444444467</v>
          </cell>
          <cell r="CG391">
            <v>0.93667788888888981</v>
          </cell>
          <cell r="CH391">
            <v>0.98</v>
          </cell>
          <cell r="CI391" t="str">
            <v>Triangular</v>
          </cell>
          <cell r="CJ391">
            <v>0.86692569444444467</v>
          </cell>
          <cell r="CK391">
            <v>0.93667788888888981</v>
          </cell>
          <cell r="CL391">
            <v>0.98</v>
          </cell>
          <cell r="CM391" t="str">
            <v>Triangular</v>
          </cell>
          <cell r="CN391">
            <v>0.24500000000000005</v>
          </cell>
          <cell r="CO391">
            <v>0.59008250000000428</v>
          </cell>
          <cell r="CP391">
            <v>0.85750000000000026</v>
          </cell>
          <cell r="CQ391" t="str">
            <v>Triangular</v>
          </cell>
          <cell r="CR391">
            <v>0.24500000000000005</v>
          </cell>
          <cell r="CS391">
            <v>0.59008250000000428</v>
          </cell>
          <cell r="CT391">
            <v>0.85750000000000026</v>
          </cell>
          <cell r="CU391" t="str">
            <v>Triangular</v>
          </cell>
          <cell r="CV391">
            <v>0.6855714285714285</v>
          </cell>
          <cell r="CW391">
            <v>0.91048700000000404</v>
          </cell>
          <cell r="CX391">
            <v>0.96557142857142864</v>
          </cell>
          <cell r="CY391" t="str">
            <v>Triangular</v>
          </cell>
          <cell r="CZ391">
            <v>0.6855714285714285</v>
          </cell>
          <cell r="DA391">
            <v>0.91048700000000404</v>
          </cell>
          <cell r="DB391">
            <v>0.96557142857142864</v>
          </cell>
          <cell r="DC391" t="str">
            <v>Triangular</v>
          </cell>
          <cell r="DD391">
            <v>0</v>
          </cell>
          <cell r="DE391">
            <v>9.577199999999926E-2</v>
          </cell>
          <cell r="DF391">
            <v>0.28499999999999998</v>
          </cell>
          <cell r="DG391" t="str">
            <v>Triangular</v>
          </cell>
          <cell r="DH391">
            <v>0</v>
          </cell>
          <cell r="DI391">
            <v>9.577199999999926E-2</v>
          </cell>
          <cell r="DJ391">
            <v>0.28499999999999998</v>
          </cell>
          <cell r="DK391" t="str">
            <v>Triangular</v>
          </cell>
          <cell r="DL391">
            <v>0.38533333333333336</v>
          </cell>
          <cell r="DM391">
            <v>0.67897533333333415</v>
          </cell>
          <cell r="DN391">
            <v>0.95472499999999993</v>
          </cell>
          <cell r="DO391" t="str">
            <v>Triangular</v>
          </cell>
          <cell r="EB391">
            <v>0.98</v>
          </cell>
          <cell r="EC391">
            <v>0.98</v>
          </cell>
          <cell r="ED391">
            <v>0.98</v>
          </cell>
          <cell r="EE391" t="str">
            <v>Triangular</v>
          </cell>
        </row>
        <row r="392">
          <cell r="E392" t="str">
            <v>2_AGR_CO2</v>
          </cell>
          <cell r="F392" t="str">
            <v>metric tonnes</v>
          </cell>
          <cell r="G392" t="e">
            <v>#NAME?</v>
          </cell>
          <cell r="H392">
            <v>0</v>
          </cell>
          <cell r="I392">
            <v>102.32753914285563</v>
          </cell>
          <cell r="J392">
            <v>240.54428571428571</v>
          </cell>
          <cell r="K392" t="str">
            <v>Triangular</v>
          </cell>
          <cell r="L392">
            <v>0</v>
          </cell>
          <cell r="M392">
            <v>102.32753914285563</v>
          </cell>
          <cell r="N392">
            <v>240.54428571428571</v>
          </cell>
          <cell r="O392" t="str">
            <v>Triangular</v>
          </cell>
          <cell r="P392">
            <v>1116.3311891891894</v>
          </cell>
          <cell r="Q392">
            <v>2731.3616413598688</v>
          </cell>
          <cell r="R392">
            <v>4593.8171331081076</v>
          </cell>
          <cell r="S392" t="str">
            <v>Triangular</v>
          </cell>
          <cell r="T392">
            <v>1116.3311891891894</v>
          </cell>
          <cell r="U392">
            <v>2731.3616413598688</v>
          </cell>
          <cell r="V392">
            <v>4593.8171331081076</v>
          </cell>
          <cell r="W392" t="str">
            <v>Triangular</v>
          </cell>
          <cell r="X392">
            <v>1116.3311891891894</v>
          </cell>
          <cell r="Y392">
            <v>2731.3616413598688</v>
          </cell>
          <cell r="Z392">
            <v>4593.8171331081076</v>
          </cell>
          <cell r="AA392" t="str">
            <v>Triangular</v>
          </cell>
          <cell r="AB392">
            <v>1155.594232639</v>
          </cell>
          <cell r="AC392">
            <v>3932.1659778065782</v>
          </cell>
          <cell r="AD392">
            <v>7611.3483941899995</v>
          </cell>
          <cell r="AE392" t="str">
            <v>Triangular</v>
          </cell>
          <cell r="AF392">
            <v>1155.594232639</v>
          </cell>
          <cell r="AG392">
            <v>3932.1659778065782</v>
          </cell>
          <cell r="AH392">
            <v>7611.3483941899995</v>
          </cell>
          <cell r="AI392" t="str">
            <v>Triangular</v>
          </cell>
          <cell r="AJ392">
            <v>1155.594232639</v>
          </cell>
          <cell r="AK392">
            <v>3932.1659778065782</v>
          </cell>
          <cell r="AL392">
            <v>7611.3483941899995</v>
          </cell>
          <cell r="AM392" t="str">
            <v>Triangular</v>
          </cell>
          <cell r="AN392">
            <v>0</v>
          </cell>
          <cell r="AO392">
            <v>387.80229029999822</v>
          </cell>
          <cell r="AP392">
            <v>988.75676181818187</v>
          </cell>
          <cell r="AQ392" t="str">
            <v>Triangular</v>
          </cell>
          <cell r="AR392">
            <v>0</v>
          </cell>
          <cell r="AS392">
            <v>387.80229029999822</v>
          </cell>
          <cell r="AT392">
            <v>988.75676181818187</v>
          </cell>
          <cell r="AU392" t="str">
            <v>Triangular</v>
          </cell>
          <cell r="AV392">
            <v>0</v>
          </cell>
          <cell r="AW392">
            <v>387.80229029999822</v>
          </cell>
          <cell r="AX392">
            <v>988.75676181818187</v>
          </cell>
          <cell r="AY392" t="str">
            <v>Triangular</v>
          </cell>
          <cell r="AZ392">
            <v>164.32004676923077</v>
          </cell>
          <cell r="BA392">
            <v>4119.3091049611012</v>
          </cell>
          <cell r="BB392">
            <v>10121.822284084617</v>
          </cell>
          <cell r="BC392" t="str">
            <v>Triangular</v>
          </cell>
          <cell r="BD392">
            <v>164.32004676923077</v>
          </cell>
          <cell r="BE392">
            <v>4119.3091049611012</v>
          </cell>
          <cell r="BF392">
            <v>10121.822284084617</v>
          </cell>
          <cell r="BG392" t="str">
            <v>Triangular</v>
          </cell>
          <cell r="BH392">
            <v>0</v>
          </cell>
          <cell r="BI392">
            <v>0</v>
          </cell>
          <cell r="BJ392">
            <v>0</v>
          </cell>
          <cell r="BK392" t="str">
            <v>Triangular</v>
          </cell>
          <cell r="BL392">
            <v>866.7594499999999</v>
          </cell>
          <cell r="BM392">
            <v>2369.9845351210033</v>
          </cell>
          <cell r="BN392">
            <v>4099.0721797499991</v>
          </cell>
          <cell r="BO392" t="str">
            <v>Triangular</v>
          </cell>
          <cell r="BP392">
            <v>866.7594499999999</v>
          </cell>
          <cell r="BQ392">
            <v>2369.9845351210033</v>
          </cell>
          <cell r="BR392">
            <v>4099.0721797499991</v>
          </cell>
          <cell r="BS392" t="str">
            <v>Triangular</v>
          </cell>
          <cell r="BT392">
            <v>866.7594499999999</v>
          </cell>
          <cell r="BU392">
            <v>2369.9845351210033</v>
          </cell>
          <cell r="BV392">
            <v>4099.0721797499991</v>
          </cell>
          <cell r="BW392" t="str">
            <v>Triangular</v>
          </cell>
          <cell r="BX392">
            <v>0</v>
          </cell>
          <cell r="BY392">
            <v>4520.7333575000011</v>
          </cell>
          <cell r="BZ392">
            <v>12569.69895</v>
          </cell>
          <cell r="CA392" t="str">
            <v>Triangular</v>
          </cell>
          <cell r="CB392">
            <v>0</v>
          </cell>
          <cell r="CC392">
            <v>1378.5769022622369</v>
          </cell>
          <cell r="CD392">
            <v>5350.2337733333334</v>
          </cell>
          <cell r="CE392" t="str">
            <v>Triangular</v>
          </cell>
          <cell r="CF392">
            <v>2325.0534727156937</v>
          </cell>
          <cell r="CG392">
            <v>39396.919123088715</v>
          </cell>
          <cell r="CH392">
            <v>123322.35373765569</v>
          </cell>
          <cell r="CI392" t="str">
            <v>Triangular</v>
          </cell>
          <cell r="CJ392">
            <v>2325.0534727156937</v>
          </cell>
          <cell r="CK392">
            <v>39396.919123088715</v>
          </cell>
          <cell r="CL392">
            <v>123322.35373765569</v>
          </cell>
          <cell r="CM392" t="str">
            <v>Triangular</v>
          </cell>
          <cell r="CN392">
            <v>0</v>
          </cell>
          <cell r="CO392">
            <v>0</v>
          </cell>
          <cell r="CP392">
            <v>0</v>
          </cell>
          <cell r="CQ392" t="str">
            <v>Triangular</v>
          </cell>
          <cell r="CR392">
            <v>0</v>
          </cell>
          <cell r="CS392">
            <v>0</v>
          </cell>
          <cell r="CT392">
            <v>0</v>
          </cell>
          <cell r="CU392" t="str">
            <v>Triangular</v>
          </cell>
          <cell r="CV392">
            <v>0</v>
          </cell>
          <cell r="CW392">
            <v>0</v>
          </cell>
          <cell r="CX392">
            <v>0</v>
          </cell>
          <cell r="CY392" t="str">
            <v>Triangular</v>
          </cell>
          <cell r="CZ392">
            <v>0</v>
          </cell>
          <cell r="DA392">
            <v>0</v>
          </cell>
          <cell r="DB392">
            <v>0</v>
          </cell>
          <cell r="DC392" t="str">
            <v>Triangular</v>
          </cell>
          <cell r="DD392">
            <v>0</v>
          </cell>
          <cell r="DE392">
            <v>0</v>
          </cell>
          <cell r="DF392">
            <v>0</v>
          </cell>
          <cell r="DG392" t="str">
            <v>Triangular</v>
          </cell>
          <cell r="DH392">
            <v>0</v>
          </cell>
          <cell r="DI392">
            <v>0</v>
          </cell>
          <cell r="DJ392">
            <v>0</v>
          </cell>
          <cell r="DK392" t="str">
            <v>Triangular</v>
          </cell>
          <cell r="DL392">
            <v>0</v>
          </cell>
          <cell r="DM392">
            <v>0</v>
          </cell>
          <cell r="DN392">
            <v>0</v>
          </cell>
          <cell r="DO392" t="str">
            <v>Triangular</v>
          </cell>
          <cell r="EB392">
            <v>1691.233294006616</v>
          </cell>
          <cell r="EC392">
            <v>10151.268311322721</v>
          </cell>
          <cell r="ED392">
            <v>23638.663325037567</v>
          </cell>
          <cell r="EE392" t="str">
            <v>Triangular</v>
          </cell>
        </row>
        <row r="393">
          <cell r="E393" t="str">
            <v>2_AGR_CH4ef</v>
          </cell>
          <cell r="F393" t="str">
            <v>kg CH4/kg NG</v>
          </cell>
          <cell r="G393" t="e">
            <v>#NAME?</v>
          </cell>
          <cell r="H393">
            <v>3.7287040214779508E-5</v>
          </cell>
          <cell r="I393">
            <v>3.7287040214779508E-5</v>
          </cell>
          <cell r="J393">
            <v>3.7287040214779508E-5</v>
          </cell>
          <cell r="K393" t="str">
            <v>Uniform</v>
          </cell>
          <cell r="L393">
            <v>3.7287040214779508E-5</v>
          </cell>
          <cell r="M393">
            <v>3.7287040214779508E-5</v>
          </cell>
          <cell r="N393">
            <v>3.7287040214779508E-5</v>
          </cell>
          <cell r="O393" t="str">
            <v>Uniform</v>
          </cell>
          <cell r="P393">
            <v>3.7287040214779508E-5</v>
          </cell>
          <cell r="Q393">
            <v>3.7287040214779508E-5</v>
          </cell>
          <cell r="R393">
            <v>3.7287040214779508E-5</v>
          </cell>
          <cell r="S393" t="str">
            <v>Uniform</v>
          </cell>
          <cell r="T393">
            <v>3.7287040214779508E-5</v>
          </cell>
          <cell r="U393">
            <v>3.7287040214779508E-5</v>
          </cell>
          <cell r="V393">
            <v>3.7287040214779508E-5</v>
          </cell>
          <cell r="W393" t="str">
            <v>Uniform</v>
          </cell>
          <cell r="X393">
            <v>3.7287040214779508E-5</v>
          </cell>
          <cell r="Y393">
            <v>3.7287040214779508E-5</v>
          </cell>
          <cell r="Z393">
            <v>3.7287040214779508E-5</v>
          </cell>
          <cell r="AA393" t="str">
            <v>Uniform</v>
          </cell>
          <cell r="AB393">
            <v>3.7287040214779508E-5</v>
          </cell>
          <cell r="AC393">
            <v>3.7287040214779508E-5</v>
          </cell>
          <cell r="AD393">
            <v>3.7287040214779508E-5</v>
          </cell>
          <cell r="AE393" t="str">
            <v>Uniform</v>
          </cell>
          <cell r="AF393">
            <v>3.7287040214779508E-5</v>
          </cell>
          <cell r="AG393">
            <v>3.7287040214779508E-5</v>
          </cell>
          <cell r="AH393">
            <v>3.7287040214779508E-5</v>
          </cell>
          <cell r="AI393" t="str">
            <v>Uniform</v>
          </cell>
          <cell r="AJ393">
            <v>3.7287040214779508E-5</v>
          </cell>
          <cell r="AK393">
            <v>3.7287040214779508E-5</v>
          </cell>
          <cell r="AL393">
            <v>3.7287040214779508E-5</v>
          </cell>
          <cell r="AM393" t="str">
            <v>Uniform</v>
          </cell>
          <cell r="AN393">
            <v>3.7287040214779508E-5</v>
          </cell>
          <cell r="AO393">
            <v>3.7287040214779508E-5</v>
          </cell>
          <cell r="AP393">
            <v>3.7287040214779508E-5</v>
          </cell>
          <cell r="AQ393" t="str">
            <v>Uniform</v>
          </cell>
          <cell r="AR393">
            <v>3.7287040214779508E-5</v>
          </cell>
          <cell r="AS393">
            <v>3.7287040214779508E-5</v>
          </cell>
          <cell r="AT393">
            <v>3.7287040214779508E-5</v>
          </cell>
          <cell r="AU393" t="str">
            <v>Uniform</v>
          </cell>
          <cell r="AV393">
            <v>3.7287040214779508E-5</v>
          </cell>
          <cell r="AW393">
            <v>3.7287040214779508E-5</v>
          </cell>
          <cell r="AX393">
            <v>3.7287040214779508E-5</v>
          </cell>
          <cell r="AY393" t="str">
            <v>Uniform</v>
          </cell>
          <cell r="AZ393">
            <v>3.7287040214779508E-5</v>
          </cell>
          <cell r="BA393">
            <v>3.7287040214779508E-5</v>
          </cell>
          <cell r="BB393">
            <v>3.7287040214779508E-5</v>
          </cell>
          <cell r="BC393" t="str">
            <v>Uniform</v>
          </cell>
          <cell r="BD393">
            <v>3.7287040214779508E-5</v>
          </cell>
          <cell r="BE393">
            <v>3.7287040214779508E-5</v>
          </cell>
          <cell r="BF393">
            <v>3.7287040214779508E-5</v>
          </cell>
          <cell r="BG393" t="str">
            <v>Uniform</v>
          </cell>
          <cell r="BH393">
            <v>3.7287040214779508E-5</v>
          </cell>
          <cell r="BI393">
            <v>3.7287040214779508E-5</v>
          </cell>
          <cell r="BJ393">
            <v>3.7287040214779508E-5</v>
          </cell>
          <cell r="BK393" t="str">
            <v>Uniform</v>
          </cell>
          <cell r="BL393">
            <v>3.7287040214779508E-5</v>
          </cell>
          <cell r="BM393">
            <v>3.7287040214779508E-5</v>
          </cell>
          <cell r="BN393">
            <v>3.7287040214779508E-5</v>
          </cell>
          <cell r="BO393" t="str">
            <v>Uniform</v>
          </cell>
          <cell r="BP393">
            <v>3.7287040214779508E-5</v>
          </cell>
          <cell r="BQ393">
            <v>3.7287040214779508E-5</v>
          </cell>
          <cell r="BR393">
            <v>3.7287040214779508E-5</v>
          </cell>
          <cell r="BS393" t="str">
            <v>Uniform</v>
          </cell>
          <cell r="BT393">
            <v>3.7287040214779508E-5</v>
          </cell>
          <cell r="BU393">
            <v>3.7287040214779508E-5</v>
          </cell>
          <cell r="BV393">
            <v>3.7287040214779508E-5</v>
          </cell>
          <cell r="BW393" t="str">
            <v>Uniform</v>
          </cell>
          <cell r="BX393">
            <v>3.7287040214779508E-5</v>
          </cell>
          <cell r="BY393">
            <v>3.7287040214779508E-5</v>
          </cell>
          <cell r="BZ393">
            <v>3.7287040214779508E-5</v>
          </cell>
          <cell r="CA393" t="str">
            <v>Uniform</v>
          </cell>
          <cell r="CB393">
            <v>3.7287040214779508E-5</v>
          </cell>
          <cell r="CC393">
            <v>3.7287040214779508E-5</v>
          </cell>
          <cell r="CD393">
            <v>3.7287040214779508E-5</v>
          </cell>
          <cell r="CE393" t="str">
            <v>Uniform</v>
          </cell>
          <cell r="CF393">
            <v>3.7287040214779508E-5</v>
          </cell>
          <cell r="CG393">
            <v>3.7287040214779508E-5</v>
          </cell>
          <cell r="CH393">
            <v>3.7287040214779508E-5</v>
          </cell>
          <cell r="CI393" t="str">
            <v>Uniform</v>
          </cell>
          <cell r="CJ393">
            <v>3.7287040214779508E-5</v>
          </cell>
          <cell r="CK393">
            <v>3.7287040214779508E-5</v>
          </cell>
          <cell r="CL393">
            <v>3.7287040214779508E-5</v>
          </cell>
          <cell r="CM393" t="str">
            <v>Uniform</v>
          </cell>
          <cell r="CN393">
            <v>3.7287040214779508E-5</v>
          </cell>
          <cell r="CO393">
            <v>3.7287040214779508E-5</v>
          </cell>
          <cell r="CP393">
            <v>3.7287040214779508E-5</v>
          </cell>
          <cell r="CQ393" t="str">
            <v>Uniform</v>
          </cell>
          <cell r="CR393">
            <v>3.7287040214779508E-5</v>
          </cell>
          <cell r="CS393">
            <v>3.7287040214779508E-5</v>
          </cell>
          <cell r="CT393">
            <v>3.7287040214779508E-5</v>
          </cell>
          <cell r="CU393" t="str">
            <v>Uniform</v>
          </cell>
          <cell r="CV393">
            <v>3.7287040214779508E-5</v>
          </cell>
          <cell r="CW393">
            <v>3.7287040214779508E-5</v>
          </cell>
          <cell r="CX393">
            <v>3.7287040214779508E-5</v>
          </cell>
          <cell r="CY393" t="str">
            <v>Uniform</v>
          </cell>
          <cell r="CZ393">
            <v>3.7287040214779508E-5</v>
          </cell>
          <cell r="DA393">
            <v>3.7287040214779508E-5</v>
          </cell>
          <cell r="DB393">
            <v>3.7287040214779508E-5</v>
          </cell>
          <cell r="DC393" t="str">
            <v>Uniform</v>
          </cell>
          <cell r="DD393">
            <v>3.7287040214779508E-5</v>
          </cell>
          <cell r="DE393">
            <v>3.7287040214779508E-5</v>
          </cell>
          <cell r="DF393">
            <v>3.7287040214779508E-5</v>
          </cell>
          <cell r="DG393" t="str">
            <v>Uniform</v>
          </cell>
          <cell r="DH393">
            <v>3.7287040214779508E-5</v>
          </cell>
          <cell r="DI393">
            <v>3.7287040214779508E-5</v>
          </cell>
          <cell r="DJ393">
            <v>3.7287040214779508E-5</v>
          </cell>
          <cell r="DK393" t="str">
            <v>Uniform</v>
          </cell>
          <cell r="DL393">
            <v>3.7287040214779508E-5</v>
          </cell>
          <cell r="DM393">
            <v>3.7287040214779508E-5</v>
          </cell>
          <cell r="DN393">
            <v>3.7287040214779508E-5</v>
          </cell>
          <cell r="DO393" t="str">
            <v>Uniform</v>
          </cell>
          <cell r="EB393">
            <v>3.7287040214779508E-5</v>
          </cell>
          <cell r="EC393">
            <v>3.7287040214779508E-5</v>
          </cell>
          <cell r="ED393">
            <v>3.7287040214779508E-5</v>
          </cell>
          <cell r="EE393" t="str">
            <v>Uniform</v>
          </cell>
        </row>
        <row r="394">
          <cell r="E394" t="str">
            <v>2_AGR_flare_rate</v>
          </cell>
          <cell r="G394" t="e">
            <v>#NAME?</v>
          </cell>
          <cell r="H394">
            <v>0</v>
          </cell>
          <cell r="I394">
            <v>0</v>
          </cell>
          <cell r="J394">
            <v>0</v>
          </cell>
          <cell r="K394" t="str">
            <v>Uniform</v>
          </cell>
          <cell r="L394">
            <v>0</v>
          </cell>
          <cell r="M394">
            <v>0</v>
          </cell>
          <cell r="N394">
            <v>0</v>
          </cell>
          <cell r="O394" t="str">
            <v>Uniform</v>
          </cell>
          <cell r="P394">
            <v>0</v>
          </cell>
          <cell r="Q394">
            <v>0</v>
          </cell>
          <cell r="R394">
            <v>0</v>
          </cell>
          <cell r="S394" t="str">
            <v>Uniform</v>
          </cell>
          <cell r="T394">
            <v>0</v>
          </cell>
          <cell r="U394">
            <v>0</v>
          </cell>
          <cell r="V394">
            <v>0</v>
          </cell>
          <cell r="W394" t="str">
            <v>Uniform</v>
          </cell>
          <cell r="X394">
            <v>0</v>
          </cell>
          <cell r="Y394">
            <v>0</v>
          </cell>
          <cell r="Z394">
            <v>0</v>
          </cell>
          <cell r="AA394" t="str">
            <v>Uniform</v>
          </cell>
          <cell r="AB394">
            <v>0</v>
          </cell>
          <cell r="AC394">
            <v>0</v>
          </cell>
          <cell r="AD394">
            <v>0</v>
          </cell>
          <cell r="AE394" t="str">
            <v>Uniform</v>
          </cell>
          <cell r="AF394">
            <v>0</v>
          </cell>
          <cell r="AG394">
            <v>0</v>
          </cell>
          <cell r="AH394">
            <v>0</v>
          </cell>
          <cell r="AI394" t="str">
            <v>Uniform</v>
          </cell>
          <cell r="AJ394">
            <v>0</v>
          </cell>
          <cell r="AK394">
            <v>0</v>
          </cell>
          <cell r="AL394">
            <v>0</v>
          </cell>
          <cell r="AM394" t="str">
            <v>Uniform</v>
          </cell>
          <cell r="AN394">
            <v>0</v>
          </cell>
          <cell r="AO394">
            <v>0</v>
          </cell>
          <cell r="AP394">
            <v>0</v>
          </cell>
          <cell r="AQ394" t="str">
            <v>Uniform</v>
          </cell>
          <cell r="AR394">
            <v>0</v>
          </cell>
          <cell r="AS394">
            <v>0</v>
          </cell>
          <cell r="AT394">
            <v>0</v>
          </cell>
          <cell r="AU394" t="str">
            <v>Uniform</v>
          </cell>
          <cell r="AV394">
            <v>0</v>
          </cell>
          <cell r="AW394">
            <v>0</v>
          </cell>
          <cell r="AX394">
            <v>0</v>
          </cell>
          <cell r="AY394" t="str">
            <v>Uniform</v>
          </cell>
          <cell r="AZ394">
            <v>0</v>
          </cell>
          <cell r="BA394">
            <v>0</v>
          </cell>
          <cell r="BB394">
            <v>0</v>
          </cell>
          <cell r="BC394" t="str">
            <v>Uniform</v>
          </cell>
          <cell r="BD394">
            <v>0</v>
          </cell>
          <cell r="BE394">
            <v>0</v>
          </cell>
          <cell r="BF394">
            <v>0</v>
          </cell>
          <cell r="BG394" t="str">
            <v>Uniform</v>
          </cell>
          <cell r="BH394">
            <v>0</v>
          </cell>
          <cell r="BI394">
            <v>0</v>
          </cell>
          <cell r="BJ394">
            <v>0</v>
          </cell>
          <cell r="BK394" t="str">
            <v>Uniform</v>
          </cell>
          <cell r="BL394">
            <v>0</v>
          </cell>
          <cell r="BM394">
            <v>0</v>
          </cell>
          <cell r="BN394">
            <v>0</v>
          </cell>
          <cell r="BO394" t="str">
            <v>Uniform</v>
          </cell>
          <cell r="BP394">
            <v>0</v>
          </cell>
          <cell r="BQ394">
            <v>0</v>
          </cell>
          <cell r="BR394">
            <v>0</v>
          </cell>
          <cell r="BS394" t="str">
            <v>Uniform</v>
          </cell>
          <cell r="BT394">
            <v>0</v>
          </cell>
          <cell r="BU394">
            <v>0</v>
          </cell>
          <cell r="BV394">
            <v>0</v>
          </cell>
          <cell r="BW394" t="str">
            <v>Uniform</v>
          </cell>
          <cell r="BX394">
            <v>0</v>
          </cell>
          <cell r="BY394">
            <v>0</v>
          </cell>
          <cell r="BZ394">
            <v>0</v>
          </cell>
          <cell r="CA394" t="str">
            <v>Uniform</v>
          </cell>
          <cell r="CB394">
            <v>0</v>
          </cell>
          <cell r="CC394">
            <v>0</v>
          </cell>
          <cell r="CD394">
            <v>0</v>
          </cell>
          <cell r="CE394" t="str">
            <v>Uniform</v>
          </cell>
          <cell r="CF394">
            <v>0</v>
          </cell>
          <cell r="CG394">
            <v>0</v>
          </cell>
          <cell r="CH394">
            <v>0</v>
          </cell>
          <cell r="CI394" t="str">
            <v>Uniform</v>
          </cell>
          <cell r="CJ394">
            <v>0</v>
          </cell>
          <cell r="CK394">
            <v>0</v>
          </cell>
          <cell r="CL394">
            <v>0</v>
          </cell>
          <cell r="CM394" t="str">
            <v>Uniform</v>
          </cell>
          <cell r="CN394">
            <v>0</v>
          </cell>
          <cell r="CO394">
            <v>0</v>
          </cell>
          <cell r="CP394">
            <v>0</v>
          </cell>
          <cell r="CQ394" t="str">
            <v>Uniform</v>
          </cell>
          <cell r="CR394">
            <v>0</v>
          </cell>
          <cell r="CS394">
            <v>0</v>
          </cell>
          <cell r="CT394">
            <v>0</v>
          </cell>
          <cell r="CU394" t="str">
            <v>Uniform</v>
          </cell>
          <cell r="CV394">
            <v>0</v>
          </cell>
          <cell r="CW394">
            <v>0</v>
          </cell>
          <cell r="CX394">
            <v>0</v>
          </cell>
          <cell r="CY394" t="str">
            <v>Uniform</v>
          </cell>
          <cell r="CZ394">
            <v>0</v>
          </cell>
          <cell r="DA394">
            <v>0</v>
          </cell>
          <cell r="DB394">
            <v>0</v>
          </cell>
          <cell r="DC394" t="str">
            <v>Uniform</v>
          </cell>
          <cell r="DD394">
            <v>0</v>
          </cell>
          <cell r="DE394">
            <v>0</v>
          </cell>
          <cell r="DF394">
            <v>0</v>
          </cell>
          <cell r="DG394" t="str">
            <v>Uniform</v>
          </cell>
          <cell r="DH394">
            <v>0</v>
          </cell>
          <cell r="DI394">
            <v>0</v>
          </cell>
          <cell r="DJ394">
            <v>0</v>
          </cell>
          <cell r="DK394" t="str">
            <v>Uniform</v>
          </cell>
          <cell r="DL394">
            <v>0</v>
          </cell>
          <cell r="DM394">
            <v>0</v>
          </cell>
          <cell r="DN394">
            <v>0</v>
          </cell>
          <cell r="DO394" t="str">
            <v>Uniform</v>
          </cell>
          <cell r="EB394">
            <v>0</v>
          </cell>
          <cell r="EC394">
            <v>0</v>
          </cell>
          <cell r="ED394">
            <v>0</v>
          </cell>
          <cell r="EE394" t="str">
            <v>Uniform</v>
          </cell>
        </row>
        <row r="395">
          <cell r="E395" t="str">
            <v>2_AGR_flare_eff</v>
          </cell>
          <cell r="G395" t="e">
            <v>#NAME?</v>
          </cell>
          <cell r="H395">
            <v>0</v>
          </cell>
          <cell r="I395">
            <v>0</v>
          </cell>
          <cell r="J395">
            <v>0</v>
          </cell>
          <cell r="K395" t="str">
            <v>Uniform</v>
          </cell>
          <cell r="L395">
            <v>0</v>
          </cell>
          <cell r="M395">
            <v>0</v>
          </cell>
          <cell r="N395">
            <v>0</v>
          </cell>
          <cell r="O395" t="str">
            <v>Uniform</v>
          </cell>
          <cell r="P395">
            <v>0</v>
          </cell>
          <cell r="Q395">
            <v>0</v>
          </cell>
          <cell r="R395">
            <v>0</v>
          </cell>
          <cell r="S395" t="str">
            <v>Uniform</v>
          </cell>
          <cell r="T395">
            <v>0</v>
          </cell>
          <cell r="U395">
            <v>0</v>
          </cell>
          <cell r="V395">
            <v>0</v>
          </cell>
          <cell r="W395" t="str">
            <v>Uniform</v>
          </cell>
          <cell r="X395">
            <v>0</v>
          </cell>
          <cell r="Y395">
            <v>0</v>
          </cell>
          <cell r="Z395">
            <v>0</v>
          </cell>
          <cell r="AA395" t="str">
            <v>Uniform</v>
          </cell>
          <cell r="AB395">
            <v>0</v>
          </cell>
          <cell r="AC395">
            <v>0</v>
          </cell>
          <cell r="AD395">
            <v>0</v>
          </cell>
          <cell r="AE395" t="str">
            <v>Uniform</v>
          </cell>
          <cell r="AF395">
            <v>0</v>
          </cell>
          <cell r="AG395">
            <v>0</v>
          </cell>
          <cell r="AH395">
            <v>0</v>
          </cell>
          <cell r="AI395" t="str">
            <v>Uniform</v>
          </cell>
          <cell r="AJ395">
            <v>0</v>
          </cell>
          <cell r="AK395">
            <v>0</v>
          </cell>
          <cell r="AL395">
            <v>0</v>
          </cell>
          <cell r="AM395" t="str">
            <v>Uniform</v>
          </cell>
          <cell r="AN395">
            <v>0</v>
          </cell>
          <cell r="AO395">
            <v>0</v>
          </cell>
          <cell r="AP395">
            <v>0</v>
          </cell>
          <cell r="AQ395" t="str">
            <v>Uniform</v>
          </cell>
          <cell r="AR395">
            <v>0</v>
          </cell>
          <cell r="AS395">
            <v>0</v>
          </cell>
          <cell r="AT395">
            <v>0</v>
          </cell>
          <cell r="AU395" t="str">
            <v>Uniform</v>
          </cell>
          <cell r="AV395">
            <v>0</v>
          </cell>
          <cell r="AW395">
            <v>0</v>
          </cell>
          <cell r="AX395">
            <v>0</v>
          </cell>
          <cell r="AY395" t="str">
            <v>Uniform</v>
          </cell>
          <cell r="AZ395">
            <v>0</v>
          </cell>
          <cell r="BA395">
            <v>0</v>
          </cell>
          <cell r="BB395">
            <v>0</v>
          </cell>
          <cell r="BC395" t="str">
            <v>Uniform</v>
          </cell>
          <cell r="BD395">
            <v>0</v>
          </cell>
          <cell r="BE395">
            <v>0</v>
          </cell>
          <cell r="BF395">
            <v>0</v>
          </cell>
          <cell r="BG395" t="str">
            <v>Uniform</v>
          </cell>
          <cell r="BH395">
            <v>0</v>
          </cell>
          <cell r="BI395">
            <v>0</v>
          </cell>
          <cell r="BJ395">
            <v>0</v>
          </cell>
          <cell r="BK395" t="str">
            <v>Uniform</v>
          </cell>
          <cell r="BL395">
            <v>0</v>
          </cell>
          <cell r="BM395">
            <v>0</v>
          </cell>
          <cell r="BN395">
            <v>0</v>
          </cell>
          <cell r="BO395" t="str">
            <v>Uniform</v>
          </cell>
          <cell r="BP395">
            <v>0</v>
          </cell>
          <cell r="BQ395">
            <v>0</v>
          </cell>
          <cell r="BR395">
            <v>0</v>
          </cell>
          <cell r="BS395" t="str">
            <v>Uniform</v>
          </cell>
          <cell r="BT395">
            <v>0</v>
          </cell>
          <cell r="BU395">
            <v>0</v>
          </cell>
          <cell r="BV395">
            <v>0</v>
          </cell>
          <cell r="BW395" t="str">
            <v>Uniform</v>
          </cell>
          <cell r="BX395">
            <v>0</v>
          </cell>
          <cell r="BY395">
            <v>0</v>
          </cell>
          <cell r="BZ395">
            <v>0</v>
          </cell>
          <cell r="CA395" t="str">
            <v>Uniform</v>
          </cell>
          <cell r="CB395">
            <v>0</v>
          </cell>
          <cell r="CC395">
            <v>0</v>
          </cell>
          <cell r="CD395">
            <v>0</v>
          </cell>
          <cell r="CE395" t="str">
            <v>Uniform</v>
          </cell>
          <cell r="CF395">
            <v>0</v>
          </cell>
          <cell r="CG395">
            <v>0</v>
          </cell>
          <cell r="CH395">
            <v>0</v>
          </cell>
          <cell r="CI395" t="str">
            <v>Uniform</v>
          </cell>
          <cell r="CJ395">
            <v>0</v>
          </cell>
          <cell r="CK395">
            <v>0</v>
          </cell>
          <cell r="CL395">
            <v>0</v>
          </cell>
          <cell r="CM395" t="str">
            <v>Uniform</v>
          </cell>
          <cell r="CN395">
            <v>0</v>
          </cell>
          <cell r="CO395">
            <v>0</v>
          </cell>
          <cell r="CP395">
            <v>0</v>
          </cell>
          <cell r="CQ395" t="str">
            <v>Uniform</v>
          </cell>
          <cell r="CR395">
            <v>0</v>
          </cell>
          <cell r="CS395">
            <v>0</v>
          </cell>
          <cell r="CT395">
            <v>0</v>
          </cell>
          <cell r="CU395" t="str">
            <v>Uniform</v>
          </cell>
          <cell r="CV395">
            <v>0</v>
          </cell>
          <cell r="CW395">
            <v>0</v>
          </cell>
          <cell r="CX395">
            <v>0</v>
          </cell>
          <cell r="CY395" t="str">
            <v>Uniform</v>
          </cell>
          <cell r="CZ395">
            <v>0</v>
          </cell>
          <cell r="DA395">
            <v>0</v>
          </cell>
          <cell r="DB395">
            <v>0</v>
          </cell>
          <cell r="DC395" t="str">
            <v>Uniform</v>
          </cell>
          <cell r="DD395">
            <v>0</v>
          </cell>
          <cell r="DE395">
            <v>0</v>
          </cell>
          <cell r="DF395">
            <v>0</v>
          </cell>
          <cell r="DG395" t="str">
            <v>Uniform</v>
          </cell>
          <cell r="DH395">
            <v>0</v>
          </cell>
          <cell r="DI395">
            <v>0</v>
          </cell>
          <cell r="DJ395">
            <v>0</v>
          </cell>
          <cell r="DK395" t="str">
            <v>Uniform</v>
          </cell>
          <cell r="DL395">
            <v>0</v>
          </cell>
          <cell r="DM395">
            <v>0</v>
          </cell>
          <cell r="DN395">
            <v>0</v>
          </cell>
          <cell r="DO395" t="str">
            <v>Uniform</v>
          </cell>
          <cell r="EB395">
            <v>0</v>
          </cell>
          <cell r="EC395">
            <v>0</v>
          </cell>
          <cell r="ED395">
            <v>0</v>
          </cell>
          <cell r="EE395" t="str">
            <v>Uniform</v>
          </cell>
        </row>
        <row r="396">
          <cell r="E396" t="str">
            <v>2_FLARE_CO2</v>
          </cell>
          <cell r="F396" t="str">
            <v>metric tonnes</v>
          </cell>
          <cell r="G396" t="e">
            <v>#NAME?</v>
          </cell>
          <cell r="H396">
            <v>4153.0682792857151</v>
          </cell>
          <cell r="I396">
            <v>8142.069689742847</v>
          </cell>
          <cell r="J396">
            <v>12085.335728571428</v>
          </cell>
          <cell r="K396" t="str">
            <v>Triangular</v>
          </cell>
          <cell r="L396">
            <v>4153.0682792857151</v>
          </cell>
          <cell r="M396">
            <v>8142.069689742847</v>
          </cell>
          <cell r="N396">
            <v>12085.335728571428</v>
          </cell>
          <cell r="O396" t="str">
            <v>Triangular</v>
          </cell>
          <cell r="P396">
            <v>17490.598516891889</v>
          </cell>
          <cell r="Q396">
            <v>27830.468726918931</v>
          </cell>
          <cell r="R396">
            <v>40451.802294594607</v>
          </cell>
          <cell r="S396" t="str">
            <v>Triangular</v>
          </cell>
          <cell r="T396">
            <v>17490.598516891889</v>
          </cell>
          <cell r="U396">
            <v>27830.468726918931</v>
          </cell>
          <cell r="V396">
            <v>40451.802294594607</v>
          </cell>
          <cell r="W396" t="str">
            <v>Triangular</v>
          </cell>
          <cell r="X396">
            <v>17490.598516891889</v>
          </cell>
          <cell r="Y396">
            <v>27830.468726918931</v>
          </cell>
          <cell r="Z396">
            <v>40451.802294594607</v>
          </cell>
          <cell r="AA396" t="str">
            <v>Triangular</v>
          </cell>
          <cell r="AB396">
            <v>224.8073</v>
          </cell>
          <cell r="AC396">
            <v>1528.3805601999982</v>
          </cell>
          <cell r="AD396">
            <v>4005.4893874999993</v>
          </cell>
          <cell r="AE396" t="str">
            <v>Triangular</v>
          </cell>
          <cell r="AF396">
            <v>224.8073</v>
          </cell>
          <cell r="AG396">
            <v>1528.3805601999982</v>
          </cell>
          <cell r="AH396">
            <v>4005.4893874999993</v>
          </cell>
          <cell r="AI396" t="str">
            <v>Triangular</v>
          </cell>
          <cell r="AJ396">
            <v>224.8073</v>
          </cell>
          <cell r="AK396">
            <v>1528.3805601999982</v>
          </cell>
          <cell r="AL396">
            <v>4005.4893874999993</v>
          </cell>
          <cell r="AM396" t="str">
            <v>Triangular</v>
          </cell>
          <cell r="AN396">
            <v>0</v>
          </cell>
          <cell r="AO396">
            <v>832.32450381817807</v>
          </cell>
          <cell r="AP396">
            <v>2111.1518181818183</v>
          </cell>
          <cell r="AQ396" t="str">
            <v>Triangular</v>
          </cell>
          <cell r="AR396">
            <v>0</v>
          </cell>
          <cell r="AS396">
            <v>832.32450381817807</v>
          </cell>
          <cell r="AT396">
            <v>2111.1518181818183</v>
          </cell>
          <cell r="AU396" t="str">
            <v>Triangular</v>
          </cell>
          <cell r="AV396">
            <v>0</v>
          </cell>
          <cell r="AW396">
            <v>832.32450381817807</v>
          </cell>
          <cell r="AX396">
            <v>2111.1518181818183</v>
          </cell>
          <cell r="AY396" t="str">
            <v>Triangular</v>
          </cell>
          <cell r="AZ396">
            <v>0</v>
          </cell>
          <cell r="BA396">
            <v>522.76960615384371</v>
          </cell>
          <cell r="BB396">
            <v>1252.1427692307693</v>
          </cell>
          <cell r="BC396" t="str">
            <v>Triangular</v>
          </cell>
          <cell r="BD396">
            <v>0</v>
          </cell>
          <cell r="BE396">
            <v>522.76960615384371</v>
          </cell>
          <cell r="BF396">
            <v>1252.1427692307693</v>
          </cell>
          <cell r="BG396" t="str">
            <v>Triangular</v>
          </cell>
          <cell r="BH396">
            <v>0</v>
          </cell>
          <cell r="BI396">
            <v>83.970869285714414</v>
          </cell>
          <cell r="BJ396">
            <v>187.12171428571429</v>
          </cell>
          <cell r="BK396" t="str">
            <v>Triangular</v>
          </cell>
          <cell r="BL396">
            <v>1657.34192125</v>
          </cell>
          <cell r="BM396">
            <v>6224.5192349000072</v>
          </cell>
          <cell r="BN396">
            <v>12198.979384999997</v>
          </cell>
          <cell r="BO396" t="str">
            <v>Triangular</v>
          </cell>
          <cell r="BP396">
            <v>1657.34192125</v>
          </cell>
          <cell r="BQ396">
            <v>6224.5192349000072</v>
          </cell>
          <cell r="BR396">
            <v>12198.979384999997</v>
          </cell>
          <cell r="BS396" t="str">
            <v>Triangular</v>
          </cell>
          <cell r="BT396">
            <v>1657.34192125</v>
          </cell>
          <cell r="BU396">
            <v>6224.5192349000072</v>
          </cell>
          <cell r="BV396">
            <v>12198.979384999997</v>
          </cell>
          <cell r="BW396" t="str">
            <v>Triangular</v>
          </cell>
          <cell r="BX396">
            <v>0</v>
          </cell>
          <cell r="BY396">
            <v>1600.6074028750031</v>
          </cell>
          <cell r="BZ396">
            <v>4671.0631031249923</v>
          </cell>
          <cell r="CA396" t="str">
            <v>Triangular</v>
          </cell>
          <cell r="CB396">
            <v>0</v>
          </cell>
          <cell r="CC396">
            <v>948.39869133332718</v>
          </cell>
          <cell r="CD396">
            <v>3102.7219999999998</v>
          </cell>
          <cell r="CE396" t="str">
            <v>Triangular</v>
          </cell>
          <cell r="CF396">
            <v>3602.1813118055561</v>
          </cell>
          <cell r="CG396">
            <v>16288.141598416658</v>
          </cell>
          <cell r="CH396">
            <v>34440.229161805553</v>
          </cell>
          <cell r="CI396" t="str">
            <v>Triangular</v>
          </cell>
          <cell r="CJ396">
            <v>3602.1813118055561</v>
          </cell>
          <cell r="CK396">
            <v>16288.141598416658</v>
          </cell>
          <cell r="CL396">
            <v>34440.229161805553</v>
          </cell>
          <cell r="CM396" t="str">
            <v>Triangular</v>
          </cell>
          <cell r="CN396">
            <v>432.89249999999998</v>
          </cell>
          <cell r="CO396">
            <v>4431.380137625003</v>
          </cell>
          <cell r="CP396">
            <v>8643.2887500000015</v>
          </cell>
          <cell r="CQ396" t="str">
            <v>Triangular</v>
          </cell>
          <cell r="CR396">
            <v>432.89249999999998</v>
          </cell>
          <cell r="CS396">
            <v>4431.380137625003</v>
          </cell>
          <cell r="CT396">
            <v>8643.2887500000015</v>
          </cell>
          <cell r="CU396" t="str">
            <v>Triangular</v>
          </cell>
          <cell r="CV396">
            <v>371.25514285714286</v>
          </cell>
          <cell r="CW396">
            <v>1452.6097622857155</v>
          </cell>
          <cell r="CX396">
            <v>2966.0578357142822</v>
          </cell>
          <cell r="CY396" t="str">
            <v>Triangular</v>
          </cell>
          <cell r="CZ396">
            <v>371.25514285714286</v>
          </cell>
          <cell r="DA396">
            <v>1452.6097622857155</v>
          </cell>
          <cell r="DB396">
            <v>2966.0578357142822</v>
          </cell>
          <cell r="DC396" t="str">
            <v>Triangular</v>
          </cell>
          <cell r="DD396">
            <v>0</v>
          </cell>
          <cell r="DE396">
            <v>13.615421200000071</v>
          </cell>
          <cell r="DF396">
            <v>38.0259</v>
          </cell>
          <cell r="DG396" t="str">
            <v>Triangular</v>
          </cell>
          <cell r="DH396">
            <v>0</v>
          </cell>
          <cell r="DI396">
            <v>13.615421200000071</v>
          </cell>
          <cell r="DJ396">
            <v>38.0259</v>
          </cell>
          <cell r="DK396" t="str">
            <v>Triangular</v>
          </cell>
          <cell r="DL396">
            <v>168.02579999999998</v>
          </cell>
          <cell r="DM396">
            <v>330.04821000000044</v>
          </cell>
          <cell r="DN396">
            <v>491.09750000000003</v>
          </cell>
          <cell r="DO396" t="str">
            <v>Triangular</v>
          </cell>
          <cell r="EB396">
            <v>19461.421431615126</v>
          </cell>
          <cell r="EC396">
            <v>26945.180022309312</v>
          </cell>
          <cell r="ED396">
            <v>35286.326468556741</v>
          </cell>
          <cell r="EE396" t="str">
            <v>Triangular</v>
          </cell>
        </row>
        <row r="397">
          <cell r="E397" t="str">
            <v>2_FLARE_CH4</v>
          </cell>
          <cell r="F397" t="str">
            <v>metric tonnes</v>
          </cell>
          <cell r="G397" t="e">
            <v>#NAME?</v>
          </cell>
          <cell r="H397">
            <v>18.969469285714286</v>
          </cell>
          <cell r="I397">
            <v>37.133168057142854</v>
          </cell>
          <cell r="J397">
            <v>55.123770714285733</v>
          </cell>
          <cell r="K397" t="str">
            <v>Triangular</v>
          </cell>
          <cell r="L397">
            <v>18.969469285714286</v>
          </cell>
          <cell r="M397">
            <v>37.133168057142854</v>
          </cell>
          <cell r="N397">
            <v>55.123770714285733</v>
          </cell>
          <cell r="O397" t="str">
            <v>Triangular</v>
          </cell>
          <cell r="P397">
            <v>67.615495945945952</v>
          </cell>
          <cell r="Q397">
            <v>102.60155418918919</v>
          </cell>
          <cell r="R397">
            <v>142.15718783783777</v>
          </cell>
          <cell r="S397" t="str">
            <v>Triangular</v>
          </cell>
          <cell r="T397">
            <v>67.615495945945952</v>
          </cell>
          <cell r="U397">
            <v>102.60155418918919</v>
          </cell>
          <cell r="V397">
            <v>142.15718783783777</v>
          </cell>
          <cell r="W397" t="str">
            <v>Triangular</v>
          </cell>
          <cell r="X397">
            <v>67.615495945945952</v>
          </cell>
          <cell r="Y397">
            <v>102.60155418918919</v>
          </cell>
          <cell r="Z397">
            <v>142.15718783783777</v>
          </cell>
          <cell r="AA397" t="str">
            <v>Triangular</v>
          </cell>
          <cell r="AB397">
            <v>6.7476000000000012</v>
          </cell>
          <cell r="AC397">
            <v>24.851768799999974</v>
          </cell>
          <cell r="AD397">
            <v>47.233200000000004</v>
          </cell>
          <cell r="AE397" t="str">
            <v>Triangular</v>
          </cell>
          <cell r="AF397">
            <v>6.7476000000000012</v>
          </cell>
          <cell r="AG397">
            <v>24.851768799999974</v>
          </cell>
          <cell r="AH397">
            <v>47.233200000000004</v>
          </cell>
          <cell r="AI397" t="str">
            <v>Triangular</v>
          </cell>
          <cell r="AJ397">
            <v>6.7476000000000012</v>
          </cell>
          <cell r="AK397">
            <v>24.851768799999974</v>
          </cell>
          <cell r="AL397">
            <v>47.233200000000004</v>
          </cell>
          <cell r="AM397" t="str">
            <v>Triangular</v>
          </cell>
          <cell r="AN397">
            <v>0</v>
          </cell>
          <cell r="AO397">
            <v>4.6561806363636453</v>
          </cell>
          <cell r="AP397">
            <v>11.789545454545454</v>
          </cell>
          <cell r="AQ397" t="str">
            <v>Triangular</v>
          </cell>
          <cell r="AR397">
            <v>0</v>
          </cell>
          <cell r="AS397">
            <v>4.6561806363636453</v>
          </cell>
          <cell r="AT397">
            <v>11.789545454545454</v>
          </cell>
          <cell r="AU397" t="str">
            <v>Triangular</v>
          </cell>
          <cell r="AV397">
            <v>0</v>
          </cell>
          <cell r="AW397">
            <v>4.6561806363636453</v>
          </cell>
          <cell r="AX397">
            <v>11.789545454545454</v>
          </cell>
          <cell r="AY397" t="str">
            <v>Triangular</v>
          </cell>
          <cell r="AZ397">
            <v>0</v>
          </cell>
          <cell r="BA397">
            <v>3.4431546153845787</v>
          </cell>
          <cell r="BB397">
            <v>8.2470769230769214</v>
          </cell>
          <cell r="BC397" t="str">
            <v>Triangular</v>
          </cell>
          <cell r="BD397">
            <v>0</v>
          </cell>
          <cell r="BE397">
            <v>3.4431546153845787</v>
          </cell>
          <cell r="BF397">
            <v>8.2470769230769214</v>
          </cell>
          <cell r="BG397" t="str">
            <v>Triangular</v>
          </cell>
          <cell r="BH397">
            <v>0</v>
          </cell>
          <cell r="BI397">
            <v>0.37489857142856908</v>
          </cell>
          <cell r="BJ397">
            <v>0.83542857142857152</v>
          </cell>
          <cell r="BK397" t="str">
            <v>Triangular</v>
          </cell>
          <cell r="BL397">
            <v>9.0176512499999983</v>
          </cell>
          <cell r="BM397">
            <v>32.033303099999976</v>
          </cell>
          <cell r="BN397">
            <v>61.784898749999975</v>
          </cell>
          <cell r="BO397" t="str">
            <v>Triangular</v>
          </cell>
          <cell r="BP397">
            <v>9.0176512499999983</v>
          </cell>
          <cell r="BQ397">
            <v>32.033303099999976</v>
          </cell>
          <cell r="BR397">
            <v>61.784898749999975</v>
          </cell>
          <cell r="BS397" t="str">
            <v>Triangular</v>
          </cell>
          <cell r="BT397">
            <v>9.0176512499999983</v>
          </cell>
          <cell r="BU397">
            <v>32.033303099999976</v>
          </cell>
          <cell r="BV397">
            <v>61.784898749999975</v>
          </cell>
          <cell r="BW397" t="str">
            <v>Triangular</v>
          </cell>
          <cell r="BX397">
            <v>0</v>
          </cell>
          <cell r="BY397">
            <v>8.3683171249999422</v>
          </cell>
          <cell r="BZ397">
            <v>25.022500000000001</v>
          </cell>
          <cell r="CA397" t="str">
            <v>Triangular</v>
          </cell>
          <cell r="CB397">
            <v>0</v>
          </cell>
          <cell r="CC397">
            <v>5.8875475555555017</v>
          </cell>
          <cell r="CD397">
            <v>19.261333333333333</v>
          </cell>
          <cell r="CE397" t="str">
            <v>Triangular</v>
          </cell>
          <cell r="CF397">
            <v>12.522898611111113</v>
          </cell>
          <cell r="CG397">
            <v>72.770490916666674</v>
          </cell>
          <cell r="CH397">
            <v>163.36804999999995</v>
          </cell>
          <cell r="CI397" t="str">
            <v>Triangular</v>
          </cell>
          <cell r="CJ397">
            <v>12.522898611111113</v>
          </cell>
          <cell r="CK397">
            <v>72.770490916666674</v>
          </cell>
          <cell r="CL397">
            <v>163.36804999999995</v>
          </cell>
          <cell r="CM397" t="str">
            <v>Triangular</v>
          </cell>
          <cell r="CN397">
            <v>2.6749999999999998</v>
          </cell>
          <cell r="CO397">
            <v>16.257879625000069</v>
          </cell>
          <cell r="CP397">
            <v>30.777500000000003</v>
          </cell>
          <cell r="CQ397" t="str">
            <v>Triangular</v>
          </cell>
          <cell r="CR397">
            <v>2.6749999999999998</v>
          </cell>
          <cell r="CS397">
            <v>16.257879625000069</v>
          </cell>
          <cell r="CT397">
            <v>30.777500000000003</v>
          </cell>
          <cell r="CU397" t="str">
            <v>Triangular</v>
          </cell>
          <cell r="CV397">
            <v>2.6965714285714286</v>
          </cell>
          <cell r="CW397">
            <v>8.8570459999999862</v>
          </cell>
          <cell r="CX397">
            <v>16.372571428571426</v>
          </cell>
          <cell r="CY397" t="str">
            <v>Triangular</v>
          </cell>
          <cell r="CZ397">
            <v>2.6965714285714286</v>
          </cell>
          <cell r="DA397">
            <v>8.8570459999999862</v>
          </cell>
          <cell r="DB397">
            <v>16.372571428571426</v>
          </cell>
          <cell r="DC397" t="str">
            <v>Triangular</v>
          </cell>
          <cell r="DD397">
            <v>0</v>
          </cell>
          <cell r="DE397">
            <v>0.23914400000000022</v>
          </cell>
          <cell r="DF397">
            <v>0.70199999999999996</v>
          </cell>
          <cell r="DG397" t="str">
            <v>Triangular</v>
          </cell>
          <cell r="DH397">
            <v>0</v>
          </cell>
          <cell r="DI397">
            <v>0.23914400000000022</v>
          </cell>
          <cell r="DJ397">
            <v>0.70199999999999996</v>
          </cell>
          <cell r="DK397" t="str">
            <v>Triangular</v>
          </cell>
          <cell r="DL397">
            <v>2.4462575000000002</v>
          </cell>
          <cell r="DM397">
            <v>4.7915479999999766</v>
          </cell>
          <cell r="DN397">
            <v>6.9647249999999943</v>
          </cell>
          <cell r="DO397" t="str">
            <v>Triangular</v>
          </cell>
          <cell r="EB397">
            <v>95.16876280068719</v>
          </cell>
          <cell r="EC397">
            <v>133.49005225085915</v>
          </cell>
          <cell r="ED397">
            <v>177.62061159793828</v>
          </cell>
          <cell r="EE397" t="str">
            <v>Triangular</v>
          </cell>
        </row>
        <row r="398">
          <cell r="E398" t="str">
            <v>2_FLARE_N2O</v>
          </cell>
          <cell r="F398" t="str">
            <v>metric tonnes</v>
          </cell>
          <cell r="G398" t="e">
            <v>#NAME?</v>
          </cell>
          <cell r="H398">
            <v>7.6E-3</v>
          </cell>
          <cell r="I398">
            <v>1.5030885714285748E-2</v>
          </cell>
          <cell r="J398">
            <v>2.2373571428571437E-2</v>
          </cell>
          <cell r="K398" t="str">
            <v>Triangular</v>
          </cell>
          <cell r="L398">
            <v>7.6E-3</v>
          </cell>
          <cell r="M398">
            <v>1.5030885714285748E-2</v>
          </cell>
          <cell r="N398">
            <v>2.2373571428571437E-2</v>
          </cell>
          <cell r="O398" t="str">
            <v>Triangular</v>
          </cell>
          <cell r="P398">
            <v>2.8591891891891912E-2</v>
          </cell>
          <cell r="Q398">
            <v>4.9950540540540593E-2</v>
          </cell>
          <cell r="R398">
            <v>7.6216216216216243E-2</v>
          </cell>
          <cell r="S398" t="str">
            <v>Triangular</v>
          </cell>
          <cell r="T398">
            <v>2.8591891891891912E-2</v>
          </cell>
          <cell r="U398">
            <v>4.9950540540540593E-2</v>
          </cell>
          <cell r="V398">
            <v>7.6216216216216243E-2</v>
          </cell>
          <cell r="W398" t="str">
            <v>Triangular</v>
          </cell>
          <cell r="X398">
            <v>2.8591891891891912E-2</v>
          </cell>
          <cell r="Y398">
            <v>4.9950540540540593E-2</v>
          </cell>
          <cell r="Z398">
            <v>7.6216216216216243E-2</v>
          </cell>
          <cell r="AA398" t="str">
            <v>Triangular</v>
          </cell>
          <cell r="AB398">
            <v>4.0000000000000002E-4</v>
          </cell>
          <cell r="AC398">
            <v>1.4794000000000048E-3</v>
          </cell>
          <cell r="AD398">
            <v>2.8E-3</v>
          </cell>
          <cell r="AE398" t="str">
            <v>Triangular</v>
          </cell>
          <cell r="AF398">
            <v>4.0000000000000002E-4</v>
          </cell>
          <cell r="AG398">
            <v>1.4794000000000048E-3</v>
          </cell>
          <cell r="AH398">
            <v>2.8E-3</v>
          </cell>
          <cell r="AI398" t="str">
            <v>Triangular</v>
          </cell>
          <cell r="AJ398">
            <v>4.0000000000000002E-4</v>
          </cell>
          <cell r="AK398">
            <v>1.4794000000000048E-3</v>
          </cell>
          <cell r="AL398">
            <v>2.8E-3</v>
          </cell>
          <cell r="AM398" t="str">
            <v>Triangular</v>
          </cell>
          <cell r="AN398">
            <v>0</v>
          </cell>
          <cell r="AO398">
            <v>1.3912727272727228E-3</v>
          </cell>
          <cell r="AP398">
            <v>3.6363636363636364E-3</v>
          </cell>
          <cell r="AQ398" t="str">
            <v>Triangular</v>
          </cell>
          <cell r="AR398">
            <v>0</v>
          </cell>
          <cell r="AS398">
            <v>1.3912727272727228E-3</v>
          </cell>
          <cell r="AT398">
            <v>3.6363636363636364E-3</v>
          </cell>
          <cell r="AU398" t="str">
            <v>Triangular</v>
          </cell>
          <cell r="AV398">
            <v>0</v>
          </cell>
          <cell r="AW398">
            <v>1.3912727272727228E-3</v>
          </cell>
          <cell r="AX398">
            <v>3.6363636363636364E-3</v>
          </cell>
          <cell r="AY398" t="str">
            <v>Triangular</v>
          </cell>
          <cell r="AZ398">
            <v>0</v>
          </cell>
          <cell r="BA398">
            <v>1.0276923076923085E-3</v>
          </cell>
          <cell r="BB398">
            <v>2.4615384615384616E-3</v>
          </cell>
          <cell r="BC398" t="str">
            <v>Triangular</v>
          </cell>
          <cell r="BD398">
            <v>0</v>
          </cell>
          <cell r="BE398">
            <v>1.0276923076923085E-3</v>
          </cell>
          <cell r="BF398">
            <v>2.4615384615384616E-3</v>
          </cell>
          <cell r="BG398" t="str">
            <v>Triangular</v>
          </cell>
          <cell r="BH398">
            <v>0</v>
          </cell>
          <cell r="BI398">
            <v>0</v>
          </cell>
          <cell r="BJ398">
            <v>0</v>
          </cell>
          <cell r="BK398" t="str">
            <v>Triangular</v>
          </cell>
          <cell r="BL398">
            <v>2.5500000000000006E-3</v>
          </cell>
          <cell r="BM398">
            <v>1.1068300000000001E-2</v>
          </cell>
          <cell r="BN398">
            <v>2.2451250000000002E-2</v>
          </cell>
          <cell r="BO398" t="str">
            <v>Triangular</v>
          </cell>
          <cell r="BP398">
            <v>2.5500000000000006E-3</v>
          </cell>
          <cell r="BQ398">
            <v>1.1068300000000001E-2</v>
          </cell>
          <cell r="BR398">
            <v>2.2451250000000002E-2</v>
          </cell>
          <cell r="BS398" t="str">
            <v>Triangular</v>
          </cell>
          <cell r="BT398">
            <v>2.5500000000000006E-3</v>
          </cell>
          <cell r="BU398">
            <v>1.1068300000000001E-2</v>
          </cell>
          <cell r="BV398">
            <v>2.2451250000000002E-2</v>
          </cell>
          <cell r="BW398" t="str">
            <v>Triangular</v>
          </cell>
          <cell r="BX398">
            <v>0</v>
          </cell>
          <cell r="BY398">
            <v>3.0881250000000054E-3</v>
          </cell>
          <cell r="BZ398">
            <v>1.0003124999999998E-2</v>
          </cell>
          <cell r="CA398" t="str">
            <v>Triangular</v>
          </cell>
          <cell r="CB398">
            <v>0</v>
          </cell>
          <cell r="CC398">
            <v>2.0377777777777612E-3</v>
          </cell>
          <cell r="CD398">
            <v>6.6666666666666662E-3</v>
          </cell>
          <cell r="CE398" t="str">
            <v>Triangular</v>
          </cell>
          <cell r="CF398">
            <v>5.0534722222222231E-3</v>
          </cell>
          <cell r="CG398">
            <v>3.7975027777777781E-2</v>
          </cell>
          <cell r="CH398">
            <v>9.2694444444444413E-2</v>
          </cell>
          <cell r="CI398" t="str">
            <v>Triangular</v>
          </cell>
          <cell r="CJ398">
            <v>5.0534722222222231E-3</v>
          </cell>
          <cell r="CK398">
            <v>3.7975027777777781E-2</v>
          </cell>
          <cell r="CL398">
            <v>9.2694444444444413E-2</v>
          </cell>
          <cell r="CM398" t="str">
            <v>Triangular</v>
          </cell>
          <cell r="CN398">
            <v>1.5E-3</v>
          </cell>
          <cell r="CO398">
            <v>5.3578749999999703E-3</v>
          </cell>
          <cell r="CP398">
            <v>1.0375000000000001E-2</v>
          </cell>
          <cell r="CQ398" t="str">
            <v>Triangular</v>
          </cell>
          <cell r="CR398">
            <v>1.5E-3</v>
          </cell>
          <cell r="CS398">
            <v>5.3578749999999703E-3</v>
          </cell>
          <cell r="CT398">
            <v>1.0375000000000001E-2</v>
          </cell>
          <cell r="CU398" t="str">
            <v>Triangular</v>
          </cell>
          <cell r="CV398">
            <v>3.1428571428571426E-3</v>
          </cell>
          <cell r="CW398">
            <v>6.1187142857142664E-3</v>
          </cell>
          <cell r="CX398">
            <v>8.7142857142857143E-3</v>
          </cell>
          <cell r="CY398" t="str">
            <v>Triangular</v>
          </cell>
          <cell r="CZ398">
            <v>3.1428571428571426E-3</v>
          </cell>
          <cell r="DA398">
            <v>6.1187142857142664E-3</v>
          </cell>
          <cell r="DB398">
            <v>8.7142857142857143E-3</v>
          </cell>
          <cell r="DC398" t="str">
            <v>Triangular</v>
          </cell>
          <cell r="DD398">
            <v>0</v>
          </cell>
          <cell r="DE398">
            <v>1.6000000000000001E-6</v>
          </cell>
          <cell r="DF398">
            <v>0</v>
          </cell>
          <cell r="DG398" t="str">
            <v>Triangular</v>
          </cell>
          <cell r="DH398">
            <v>0</v>
          </cell>
          <cell r="DI398">
            <v>1.6000000000000001E-6</v>
          </cell>
          <cell r="DJ398">
            <v>0</v>
          </cell>
          <cell r="DK398" t="str">
            <v>Triangular</v>
          </cell>
          <cell r="DL398">
            <v>3.0000000000000003E-4</v>
          </cell>
          <cell r="DM398">
            <v>5.6019999999999963E-4</v>
          </cell>
          <cell r="DN398">
            <v>8.0000000000000004E-4</v>
          </cell>
          <cell r="DO398" t="str">
            <v>Triangular</v>
          </cell>
          <cell r="EB398">
            <v>3.9241408934707886E-2</v>
          </cell>
          <cell r="EC398">
            <v>5.6018391752577272E-2</v>
          </cell>
          <cell r="ED398">
            <v>7.5055154639175295E-2</v>
          </cell>
          <cell r="EE398" t="str">
            <v>Triangular</v>
          </cell>
        </row>
        <row r="399">
          <cell r="E399" t="str">
            <v>2_FLARE_AF</v>
          </cell>
          <cell r="F399" t="str">
            <v>dimensionless</v>
          </cell>
          <cell r="G399" t="e">
            <v>#NAME?</v>
          </cell>
          <cell r="H399">
            <v>0.42857142857142855</v>
          </cell>
          <cell r="I399">
            <v>0.59154285714285715</v>
          </cell>
          <cell r="J399">
            <v>0.74285714285714288</v>
          </cell>
          <cell r="K399" t="str">
            <v>Triangular</v>
          </cell>
          <cell r="L399">
            <v>0.42857142857142855</v>
          </cell>
          <cell r="M399">
            <v>0.59154285714285715</v>
          </cell>
          <cell r="N399">
            <v>0.74285714285714288</v>
          </cell>
          <cell r="O399" t="str">
            <v>Triangular</v>
          </cell>
          <cell r="P399">
            <v>0.83621621621621622</v>
          </cell>
          <cell r="Q399">
            <v>0.92831405968468583</v>
          </cell>
          <cell r="R399">
            <v>0.99887536599099103</v>
          </cell>
          <cell r="S399" t="str">
            <v>Triangular</v>
          </cell>
          <cell r="T399">
            <v>0.83621621621621622</v>
          </cell>
          <cell r="U399">
            <v>0.92831405968468583</v>
          </cell>
          <cell r="V399">
            <v>0.99887536599099103</v>
          </cell>
          <cell r="W399" t="str">
            <v>Triangular</v>
          </cell>
          <cell r="X399">
            <v>0.83621621621621622</v>
          </cell>
          <cell r="Y399">
            <v>0.92831405968468583</v>
          </cell>
          <cell r="Z399">
            <v>0.99887536599099103</v>
          </cell>
          <cell r="AA399" t="str">
            <v>Triangular</v>
          </cell>
          <cell r="AB399">
            <v>0.1</v>
          </cell>
          <cell r="AC399">
            <v>0.42776800000000026</v>
          </cell>
          <cell r="AD399">
            <v>0.7</v>
          </cell>
          <cell r="AE399" t="str">
            <v>Triangular</v>
          </cell>
          <cell r="AF399">
            <v>0.1</v>
          </cell>
          <cell r="AG399">
            <v>0.42776800000000026</v>
          </cell>
          <cell r="AH399">
            <v>0.7</v>
          </cell>
          <cell r="AI399" t="str">
            <v>Triangular</v>
          </cell>
          <cell r="AJ399">
            <v>0.1</v>
          </cell>
          <cell r="AK399">
            <v>0.42776800000000026</v>
          </cell>
          <cell r="AL399">
            <v>0.7</v>
          </cell>
          <cell r="AM399" t="str">
            <v>Triangular</v>
          </cell>
          <cell r="AN399">
            <v>0</v>
          </cell>
          <cell r="AO399">
            <v>0.24263636363636656</v>
          </cell>
          <cell r="AP399">
            <v>0.54545454545454541</v>
          </cell>
          <cell r="AQ399" t="str">
            <v>Triangular</v>
          </cell>
          <cell r="AR399">
            <v>0</v>
          </cell>
          <cell r="AS399">
            <v>0.24263636363636656</v>
          </cell>
          <cell r="AT399">
            <v>0.54545454545454541</v>
          </cell>
          <cell r="AU399" t="str">
            <v>Triangular</v>
          </cell>
          <cell r="AV399">
            <v>0</v>
          </cell>
          <cell r="AW399">
            <v>0.24263636363636656</v>
          </cell>
          <cell r="AX399">
            <v>0.54545454545454541</v>
          </cell>
          <cell r="AY399" t="str">
            <v>Triangular</v>
          </cell>
          <cell r="AZ399">
            <v>0</v>
          </cell>
          <cell r="BA399">
            <v>0.12846153846153979</v>
          </cell>
          <cell r="BB399">
            <v>0.30769230769230771</v>
          </cell>
          <cell r="BC399" t="str">
            <v>Triangular</v>
          </cell>
          <cell r="BD399">
            <v>0</v>
          </cell>
          <cell r="BE399">
            <v>0.12846153846153979</v>
          </cell>
          <cell r="BF399">
            <v>0.30769230769230771</v>
          </cell>
          <cell r="BG399" t="str">
            <v>Triangular</v>
          </cell>
          <cell r="BH399">
            <v>0</v>
          </cell>
          <cell r="BI399">
            <v>0.25642857142856917</v>
          </cell>
          <cell r="BJ399">
            <v>0.5714285714285714</v>
          </cell>
          <cell r="BK399" t="str">
            <v>Triangular</v>
          </cell>
          <cell r="BL399">
            <v>0.45</v>
          </cell>
          <cell r="BM399">
            <v>0.67579999999999885</v>
          </cell>
          <cell r="BN399">
            <v>0.85</v>
          </cell>
          <cell r="BO399" t="str">
            <v>Triangular</v>
          </cell>
          <cell r="BP399">
            <v>0.45</v>
          </cell>
          <cell r="BQ399">
            <v>0.67579999999999885</v>
          </cell>
          <cell r="BR399">
            <v>0.85</v>
          </cell>
          <cell r="BS399" t="str">
            <v>Triangular</v>
          </cell>
          <cell r="BT399">
            <v>0.45</v>
          </cell>
          <cell r="BU399">
            <v>0.67579999999999885</v>
          </cell>
          <cell r="BV399">
            <v>0.85</v>
          </cell>
          <cell r="BW399" t="str">
            <v>Triangular</v>
          </cell>
          <cell r="BX399">
            <v>0</v>
          </cell>
          <cell r="BY399">
            <v>0.24037500000000001</v>
          </cell>
          <cell r="BZ399">
            <v>0.5</v>
          </cell>
          <cell r="CA399" t="str">
            <v>Triangular</v>
          </cell>
          <cell r="CB399">
            <v>0</v>
          </cell>
          <cell r="CC399">
            <v>0.10188888888888994</v>
          </cell>
          <cell r="CD399">
            <v>0.33333333333333331</v>
          </cell>
          <cell r="CE399" t="str">
            <v>Triangular</v>
          </cell>
          <cell r="CF399">
            <v>0.8851795634920635</v>
          </cell>
          <cell r="CG399">
            <v>0.9549109325396834</v>
          </cell>
          <cell r="CH399">
            <v>0.99944444444444458</v>
          </cell>
          <cell r="CI399" t="str">
            <v>Triangular</v>
          </cell>
          <cell r="CJ399">
            <v>0.8851795634920635</v>
          </cell>
          <cell r="CK399">
            <v>0.9549109325396834</v>
          </cell>
          <cell r="CL399">
            <v>0.99944444444444458</v>
          </cell>
          <cell r="CM399" t="str">
            <v>Triangular</v>
          </cell>
          <cell r="CN399">
            <v>0.25</v>
          </cell>
          <cell r="CO399">
            <v>0.60212500000000002</v>
          </cell>
          <cell r="CP399">
            <v>0.875</v>
          </cell>
          <cell r="CQ399" t="str">
            <v>Triangular</v>
          </cell>
          <cell r="CR399">
            <v>0.25</v>
          </cell>
          <cell r="CS399">
            <v>0.60212500000000002</v>
          </cell>
          <cell r="CT399">
            <v>0.875</v>
          </cell>
          <cell r="CU399" t="str">
            <v>Triangular</v>
          </cell>
          <cell r="CV399">
            <v>0.71355357142857145</v>
          </cell>
          <cell r="CW399">
            <v>0.9476092857142836</v>
          </cell>
          <cell r="CX399">
            <v>0.99928571428571433</v>
          </cell>
          <cell r="CY399" t="str">
            <v>Triangular</v>
          </cell>
          <cell r="CZ399">
            <v>0.71355357142857145</v>
          </cell>
          <cell r="DA399">
            <v>0.9476092857142836</v>
          </cell>
          <cell r="DB399">
            <v>0.99928571428571433</v>
          </cell>
          <cell r="DC399" t="str">
            <v>Triangular</v>
          </cell>
          <cell r="DD399">
            <v>0</v>
          </cell>
          <cell r="DE399">
            <v>0.10079999999999983</v>
          </cell>
          <cell r="DF399">
            <v>0.3</v>
          </cell>
          <cell r="DG399" t="str">
            <v>Triangular</v>
          </cell>
          <cell r="DH399">
            <v>0</v>
          </cell>
          <cell r="DI399">
            <v>0.10079999999999983</v>
          </cell>
          <cell r="DJ399">
            <v>0.3</v>
          </cell>
          <cell r="DK399" t="str">
            <v>Triangular</v>
          </cell>
          <cell r="DL399">
            <v>0.4</v>
          </cell>
          <cell r="DM399">
            <v>0.70570000000000099</v>
          </cell>
          <cell r="DN399">
            <v>1</v>
          </cell>
          <cell r="DO399" t="str">
            <v>Triangular</v>
          </cell>
          <cell r="EB399">
            <v>0.64199889799132692</v>
          </cell>
          <cell r="EC399">
            <v>0.69536715490508949</v>
          </cell>
          <cell r="ED399">
            <v>0.74829961237931586</v>
          </cell>
          <cell r="EE399" t="str">
            <v>Triangular</v>
          </cell>
        </row>
        <row r="400">
          <cell r="E400" t="str">
            <v>2_FLARE_EFF</v>
          </cell>
          <cell r="F400" t="str">
            <v>dimensionless</v>
          </cell>
          <cell r="G400" t="e">
            <v>#NAME?</v>
          </cell>
          <cell r="H400">
            <v>0.41806835269993176</v>
          </cell>
          <cell r="I400">
            <v>0.57762312645249458</v>
          </cell>
          <cell r="J400">
            <v>0.72620676691729347</v>
          </cell>
          <cell r="K400" t="str">
            <v>Triangular</v>
          </cell>
          <cell r="L400">
            <v>0.41806835269993176</v>
          </cell>
          <cell r="M400">
            <v>0.57762312645249458</v>
          </cell>
          <cell r="N400">
            <v>0.72620676691729347</v>
          </cell>
          <cell r="O400" t="str">
            <v>Triangular</v>
          </cell>
          <cell r="P400">
            <v>0.82108108108108091</v>
          </cell>
          <cell r="Q400">
            <v>0.91094972972972499</v>
          </cell>
          <cell r="R400">
            <v>0.97999999999999954</v>
          </cell>
          <cell r="S400" t="str">
            <v>Triangular</v>
          </cell>
          <cell r="T400">
            <v>0.82108108108108091</v>
          </cell>
          <cell r="U400">
            <v>0.91094972972972499</v>
          </cell>
          <cell r="V400">
            <v>0.97999999999999954</v>
          </cell>
          <cell r="W400" t="str">
            <v>Triangular</v>
          </cell>
          <cell r="X400">
            <v>0.82108108108108091</v>
          </cell>
          <cell r="Y400">
            <v>0.91094972972972499</v>
          </cell>
          <cell r="Z400">
            <v>0.97999999999999954</v>
          </cell>
          <cell r="AA400" t="str">
            <v>Triangular</v>
          </cell>
          <cell r="AB400">
            <v>9.8000000000000004E-2</v>
          </cell>
          <cell r="AC400">
            <v>0.41214119999999826</v>
          </cell>
          <cell r="AD400">
            <v>0.67500000000000004</v>
          </cell>
          <cell r="AE400" t="str">
            <v>Triangular</v>
          </cell>
          <cell r="AF400">
            <v>9.8000000000000004E-2</v>
          </cell>
          <cell r="AG400">
            <v>0.41214119999999826</v>
          </cell>
          <cell r="AH400">
            <v>0.67500000000000004</v>
          </cell>
          <cell r="AI400" t="str">
            <v>Triangular</v>
          </cell>
          <cell r="AJ400">
            <v>9.8000000000000004E-2</v>
          </cell>
          <cell r="AK400">
            <v>0.41214119999999826</v>
          </cell>
          <cell r="AL400">
            <v>0.67500000000000004</v>
          </cell>
          <cell r="AM400" t="str">
            <v>Triangular</v>
          </cell>
          <cell r="AN400">
            <v>0</v>
          </cell>
          <cell r="AO400">
            <v>0.2377836363636382</v>
          </cell>
          <cell r="AP400">
            <v>0.53454545454545466</v>
          </cell>
          <cell r="AQ400" t="str">
            <v>Triangular</v>
          </cell>
          <cell r="AR400">
            <v>0</v>
          </cell>
          <cell r="AS400">
            <v>0.2377836363636382</v>
          </cell>
          <cell r="AT400">
            <v>0.53454545454545466</v>
          </cell>
          <cell r="AU400" t="str">
            <v>Triangular</v>
          </cell>
          <cell r="AV400">
            <v>0</v>
          </cell>
          <cell r="AW400">
            <v>0.2377836363636382</v>
          </cell>
          <cell r="AX400">
            <v>0.53454545454545466</v>
          </cell>
          <cell r="AY400" t="str">
            <v>Triangular</v>
          </cell>
          <cell r="AZ400">
            <v>0</v>
          </cell>
          <cell r="BA400">
            <v>0.12589230769230814</v>
          </cell>
          <cell r="BB400">
            <v>0.30153846153846159</v>
          </cell>
          <cell r="BC400" t="str">
            <v>Triangular</v>
          </cell>
          <cell r="BD400">
            <v>0</v>
          </cell>
          <cell r="BE400">
            <v>0.12589230769230814</v>
          </cell>
          <cell r="BF400">
            <v>0.30153846153846159</v>
          </cell>
          <cell r="BG400" t="str">
            <v>Triangular</v>
          </cell>
          <cell r="BH400">
            <v>0</v>
          </cell>
          <cell r="BI400">
            <v>0.25129999999999741</v>
          </cell>
          <cell r="BJ400">
            <v>0.56000000000000016</v>
          </cell>
          <cell r="BK400" t="str">
            <v>Triangular</v>
          </cell>
          <cell r="BL400">
            <v>0.44100000000000011</v>
          </cell>
          <cell r="BM400">
            <v>0.66218935483871033</v>
          </cell>
          <cell r="BN400">
            <v>0.83300000000000018</v>
          </cell>
          <cell r="BO400" t="str">
            <v>Triangular</v>
          </cell>
          <cell r="BP400">
            <v>0.44100000000000011</v>
          </cell>
          <cell r="BQ400">
            <v>0.66218935483871033</v>
          </cell>
          <cell r="BR400">
            <v>0.83300000000000018</v>
          </cell>
          <cell r="BS400" t="str">
            <v>Triangular</v>
          </cell>
          <cell r="BT400">
            <v>0.44100000000000011</v>
          </cell>
          <cell r="BU400">
            <v>0.66218935483871033</v>
          </cell>
          <cell r="BV400">
            <v>0.83300000000000018</v>
          </cell>
          <cell r="BW400" t="str">
            <v>Triangular</v>
          </cell>
          <cell r="BX400">
            <v>0</v>
          </cell>
          <cell r="BY400">
            <v>0.22838750000000158</v>
          </cell>
          <cell r="BZ400">
            <v>0.49</v>
          </cell>
          <cell r="CA400" t="str">
            <v>Triangular</v>
          </cell>
          <cell r="CB400">
            <v>0</v>
          </cell>
          <cell r="CC400">
            <v>9.9851111111110905E-2</v>
          </cell>
          <cell r="CD400">
            <v>0.32666666666666666</v>
          </cell>
          <cell r="CE400" t="str">
            <v>Triangular</v>
          </cell>
          <cell r="CF400">
            <v>0.86692569444444467</v>
          </cell>
          <cell r="CG400">
            <v>0.93667788888888981</v>
          </cell>
          <cell r="CH400">
            <v>0.98</v>
          </cell>
          <cell r="CI400" t="str">
            <v>Triangular</v>
          </cell>
          <cell r="CJ400">
            <v>0.86692569444444467</v>
          </cell>
          <cell r="CK400">
            <v>0.93667788888888981</v>
          </cell>
          <cell r="CL400">
            <v>0.98</v>
          </cell>
          <cell r="CM400" t="str">
            <v>Triangular</v>
          </cell>
          <cell r="CN400">
            <v>0.24500000000000005</v>
          </cell>
          <cell r="CO400">
            <v>0.59008250000000428</v>
          </cell>
          <cell r="CP400">
            <v>0.85750000000000026</v>
          </cell>
          <cell r="CQ400" t="str">
            <v>Triangular</v>
          </cell>
          <cell r="CR400">
            <v>0.24500000000000005</v>
          </cell>
          <cell r="CS400">
            <v>0.59008250000000428</v>
          </cell>
          <cell r="CT400">
            <v>0.85750000000000026</v>
          </cell>
          <cell r="CU400" t="str">
            <v>Triangular</v>
          </cell>
          <cell r="CV400">
            <v>0.6855714285714285</v>
          </cell>
          <cell r="CW400">
            <v>0.91048700000000404</v>
          </cell>
          <cell r="CX400">
            <v>0.96557142857142864</v>
          </cell>
          <cell r="CY400" t="str">
            <v>Triangular</v>
          </cell>
          <cell r="CZ400">
            <v>0.6855714285714285</v>
          </cell>
          <cell r="DA400">
            <v>0.91048700000000404</v>
          </cell>
          <cell r="DB400">
            <v>0.96557142857142864</v>
          </cell>
          <cell r="DC400" t="str">
            <v>Triangular</v>
          </cell>
          <cell r="DD400">
            <v>0</v>
          </cell>
          <cell r="DE400">
            <v>9.577199999999926E-2</v>
          </cell>
          <cell r="DF400">
            <v>0.28499999999999998</v>
          </cell>
          <cell r="DG400" t="str">
            <v>Triangular</v>
          </cell>
          <cell r="DH400">
            <v>0</v>
          </cell>
          <cell r="DI400">
            <v>9.577199999999926E-2</v>
          </cell>
          <cell r="DJ400">
            <v>0.28499999999999998</v>
          </cell>
          <cell r="DK400" t="str">
            <v>Triangular</v>
          </cell>
          <cell r="DL400">
            <v>0.38533333333333336</v>
          </cell>
          <cell r="DM400">
            <v>0.67897533333333415</v>
          </cell>
          <cell r="DN400">
            <v>0.95472499999999993</v>
          </cell>
          <cell r="DO400" t="str">
            <v>Triangular</v>
          </cell>
          <cell r="EB400">
            <v>0.62826285915163027</v>
          </cell>
          <cell r="EC400">
            <v>0.68159347003160342</v>
          </cell>
          <cell r="ED400">
            <v>0.7323379453801474</v>
          </cell>
          <cell r="EE400" t="str">
            <v>Triangular</v>
          </cell>
        </row>
        <row r="401">
          <cell r="E401" t="str">
            <v>2_COMB_fuel_5M</v>
          </cell>
          <cell r="F401" t="str">
            <v>Mcf</v>
          </cell>
          <cell r="G401" t="e">
            <v>#NAME?</v>
          </cell>
          <cell r="H401">
            <v>79688.814613451425</v>
          </cell>
          <cell r="I401">
            <v>147029.41371559436</v>
          </cell>
          <cell r="J401">
            <v>223566.72224791435</v>
          </cell>
          <cell r="K401" t="str">
            <v>Triangular</v>
          </cell>
          <cell r="L401">
            <v>79688.814613451425</v>
          </cell>
          <cell r="M401">
            <v>147029.41371559436</v>
          </cell>
          <cell r="N401">
            <v>223566.72224791435</v>
          </cell>
          <cell r="O401" t="str">
            <v>Triangular</v>
          </cell>
          <cell r="P401">
            <v>149862.23507634757</v>
          </cell>
          <cell r="Q401">
            <v>247589.37384341593</v>
          </cell>
          <cell r="R401">
            <v>354367.97362814221</v>
          </cell>
          <cell r="S401" t="str">
            <v>Triangular</v>
          </cell>
          <cell r="T401">
            <v>149862.23507634757</v>
          </cell>
          <cell r="U401">
            <v>247589.37384341593</v>
          </cell>
          <cell r="V401">
            <v>354367.97362814221</v>
          </cell>
          <cell r="W401" t="str">
            <v>Triangular</v>
          </cell>
          <cell r="X401">
            <v>149862.23507634757</v>
          </cell>
          <cell r="Y401">
            <v>247589.37384341593</v>
          </cell>
          <cell r="Z401">
            <v>354367.97362814221</v>
          </cell>
          <cell r="AA401" t="str">
            <v>Triangular</v>
          </cell>
          <cell r="AB401">
            <v>28022.845659999999</v>
          </cell>
          <cell r="AC401">
            <v>73921.159820736881</v>
          </cell>
          <cell r="AD401">
            <v>120415.81050748001</v>
          </cell>
          <cell r="AE401" t="str">
            <v>Triangular</v>
          </cell>
          <cell r="AF401">
            <v>28022.845659999999</v>
          </cell>
          <cell r="AG401">
            <v>73921.159820736881</v>
          </cell>
          <cell r="AH401">
            <v>120415.81050748001</v>
          </cell>
          <cell r="AI401" t="str">
            <v>Triangular</v>
          </cell>
          <cell r="AJ401">
            <v>28022.845659999999</v>
          </cell>
          <cell r="AK401">
            <v>73921.159820736881</v>
          </cell>
          <cell r="AL401">
            <v>120415.81050748001</v>
          </cell>
          <cell r="AM401" t="str">
            <v>Triangular</v>
          </cell>
          <cell r="AN401">
            <v>0</v>
          </cell>
          <cell r="AO401">
            <v>0</v>
          </cell>
          <cell r="AP401">
            <v>0</v>
          </cell>
          <cell r="AQ401" t="str">
            <v>Triangular</v>
          </cell>
          <cell r="AR401">
            <v>0</v>
          </cell>
          <cell r="AS401">
            <v>0</v>
          </cell>
          <cell r="AT401">
            <v>0</v>
          </cell>
          <cell r="AU401" t="str">
            <v>Triangular</v>
          </cell>
          <cell r="AV401">
            <v>0</v>
          </cell>
          <cell r="AW401">
            <v>0</v>
          </cell>
          <cell r="AX401">
            <v>0</v>
          </cell>
          <cell r="AY401" t="str">
            <v>Triangular</v>
          </cell>
          <cell r="AZ401">
            <v>0</v>
          </cell>
          <cell r="BA401">
            <v>19605.067947692336</v>
          </cell>
          <cell r="BB401">
            <v>65179.009230769239</v>
          </cell>
          <cell r="BC401" t="str">
            <v>Triangular</v>
          </cell>
          <cell r="BD401">
            <v>0</v>
          </cell>
          <cell r="BE401">
            <v>19605.067947692336</v>
          </cell>
          <cell r="BF401">
            <v>65179.009230769239</v>
          </cell>
          <cell r="BG401" t="str">
            <v>Triangular</v>
          </cell>
          <cell r="BH401">
            <v>0</v>
          </cell>
          <cell r="BI401">
            <v>0</v>
          </cell>
          <cell r="BJ401">
            <v>0</v>
          </cell>
          <cell r="BK401" t="str">
            <v>Triangular</v>
          </cell>
          <cell r="BL401">
            <v>5583.7120028031195</v>
          </cell>
          <cell r="BM401">
            <v>52974.151257387231</v>
          </cell>
          <cell r="BN401">
            <v>117639.96600280311</v>
          </cell>
          <cell r="BO401" t="str">
            <v>Triangular</v>
          </cell>
          <cell r="BP401">
            <v>5583.7120028031195</v>
          </cell>
          <cell r="BQ401">
            <v>52974.151257387231</v>
          </cell>
          <cell r="BR401">
            <v>117639.96600280311</v>
          </cell>
          <cell r="BS401" t="str">
            <v>Triangular</v>
          </cell>
          <cell r="BT401">
            <v>5583.7120028031195</v>
          </cell>
          <cell r="BU401">
            <v>52974.151257387231</v>
          </cell>
          <cell r="BV401">
            <v>117639.96600280311</v>
          </cell>
          <cell r="BW401" t="str">
            <v>Triangular</v>
          </cell>
          <cell r="BX401">
            <v>0</v>
          </cell>
          <cell r="BY401">
            <v>9673.0894812500264</v>
          </cell>
          <cell r="BZ401">
            <v>27237.692500000001</v>
          </cell>
          <cell r="CA401" t="str">
            <v>Triangular</v>
          </cell>
          <cell r="CB401">
            <v>0</v>
          </cell>
          <cell r="CC401">
            <v>94360.923771862115</v>
          </cell>
          <cell r="CD401">
            <v>312798.64233766665</v>
          </cell>
          <cell r="CE401" t="str">
            <v>Triangular</v>
          </cell>
          <cell r="CF401">
            <v>7956.3720796112648</v>
          </cell>
          <cell r="CG401">
            <v>28134.715299972264</v>
          </cell>
          <cell r="CH401">
            <v>55083.979877885416</v>
          </cell>
          <cell r="CI401" t="str">
            <v>Triangular</v>
          </cell>
          <cell r="CJ401">
            <v>7956.3720796112648</v>
          </cell>
          <cell r="CK401">
            <v>28134.715299972264</v>
          </cell>
          <cell r="CL401">
            <v>55083.979877885416</v>
          </cell>
          <cell r="CM401" t="str">
            <v>Triangular</v>
          </cell>
          <cell r="CN401">
            <v>5593.2748537999996</v>
          </cell>
          <cell r="CO401">
            <v>56674.253466372655</v>
          </cell>
          <cell r="CP401">
            <v>119496.59941520001</v>
          </cell>
          <cell r="CQ401" t="str">
            <v>Triangular</v>
          </cell>
          <cell r="CR401">
            <v>5593.2748537999996</v>
          </cell>
          <cell r="CS401">
            <v>56674.253466372655</v>
          </cell>
          <cell r="CT401">
            <v>119496.59941520001</v>
          </cell>
          <cell r="CU401" t="str">
            <v>Triangular</v>
          </cell>
          <cell r="CV401">
            <v>0</v>
          </cell>
          <cell r="CW401">
            <v>1201.7670321428575</v>
          </cell>
          <cell r="CX401">
            <v>12650.179285714286</v>
          </cell>
          <cell r="CY401" t="str">
            <v>Triangular</v>
          </cell>
          <cell r="CZ401">
            <v>0</v>
          </cell>
          <cell r="DA401">
            <v>1201.7670321428575</v>
          </cell>
          <cell r="DB401">
            <v>12650.179285714286</v>
          </cell>
          <cell r="DC401" t="str">
            <v>Triangular</v>
          </cell>
          <cell r="DD401">
            <v>0</v>
          </cell>
          <cell r="DE401">
            <v>0</v>
          </cell>
          <cell r="DF401">
            <v>0</v>
          </cell>
          <cell r="DG401" t="str">
            <v>Triangular</v>
          </cell>
          <cell r="DH401">
            <v>0</v>
          </cell>
          <cell r="DI401">
            <v>0</v>
          </cell>
          <cell r="DJ401">
            <v>0</v>
          </cell>
          <cell r="DK401" t="str">
            <v>Triangular</v>
          </cell>
          <cell r="DL401">
            <v>0</v>
          </cell>
          <cell r="DM401">
            <v>0</v>
          </cell>
          <cell r="DN401">
            <v>0</v>
          </cell>
          <cell r="DO401" t="str">
            <v>Triangular</v>
          </cell>
          <cell r="EB401">
            <v>205259.21526887626</v>
          </cell>
          <cell r="EC401">
            <v>348166.95484542503</v>
          </cell>
          <cell r="ED401">
            <v>549234.2670977728</v>
          </cell>
          <cell r="EE401" t="str">
            <v>Triangular</v>
          </cell>
        </row>
        <row r="402">
          <cell r="E402" t="str">
            <v>2_COMB_CH4ef_5M</v>
          </cell>
          <cell r="F402" t="str">
            <v>kg/scf combusted</v>
          </cell>
          <cell r="G402" t="e">
            <v>#NAME?</v>
          </cell>
          <cell r="H402">
            <v>4.6402931571061817E-2</v>
          </cell>
          <cell r="I402">
            <v>8.2602712597235589E-2</v>
          </cell>
          <cell r="J402">
            <v>0.12766393720363398</v>
          </cell>
          <cell r="K402" t="str">
            <v>Triangular</v>
          </cell>
          <cell r="L402">
            <v>4.6402931571061817E-2</v>
          </cell>
          <cell r="M402">
            <v>8.2602712597235589E-2</v>
          </cell>
          <cell r="N402">
            <v>0.12766393720363398</v>
          </cell>
          <cell r="O402" t="str">
            <v>Triangular</v>
          </cell>
          <cell r="P402">
            <v>9.010731874144853E-3</v>
          </cell>
          <cell r="Q402">
            <v>1.7188907340151945E-2</v>
          </cell>
          <cell r="R402">
            <v>2.5956633350859674E-2</v>
          </cell>
          <cell r="S402" t="str">
            <v>Triangular</v>
          </cell>
          <cell r="T402">
            <v>9.010731874144853E-3</v>
          </cell>
          <cell r="U402">
            <v>1.7188907340151945E-2</v>
          </cell>
          <cell r="V402">
            <v>2.5956633350859674E-2</v>
          </cell>
          <cell r="W402" t="str">
            <v>Triangular</v>
          </cell>
          <cell r="X402">
            <v>9.010731874144853E-3</v>
          </cell>
          <cell r="Y402">
            <v>1.7188907340151945E-2</v>
          </cell>
          <cell r="Z402">
            <v>2.5956633350859674E-2</v>
          </cell>
          <cell r="AA402" t="str">
            <v>Triangular</v>
          </cell>
          <cell r="AB402">
            <v>1.8092380986264193E-2</v>
          </cell>
          <cell r="AC402">
            <v>4.5742924581551332E-2</v>
          </cell>
          <cell r="AD402">
            <v>7.3295022869065224E-2</v>
          </cell>
          <cell r="AE402" t="str">
            <v>Triangular</v>
          </cell>
          <cell r="AF402">
            <v>1.8092380986264193E-2</v>
          </cell>
          <cell r="AG402">
            <v>4.5742924581551332E-2</v>
          </cell>
          <cell r="AH402">
            <v>7.3295022869065224E-2</v>
          </cell>
          <cell r="AI402" t="str">
            <v>Triangular</v>
          </cell>
          <cell r="AJ402">
            <v>1.8092380986264193E-2</v>
          </cell>
          <cell r="AK402">
            <v>4.5742924581551332E-2</v>
          </cell>
          <cell r="AL402">
            <v>7.3295022869065224E-2</v>
          </cell>
          <cell r="AM402" t="str">
            <v>Triangular</v>
          </cell>
          <cell r="AN402">
            <v>0</v>
          </cell>
          <cell r="AO402">
            <v>0</v>
          </cell>
          <cell r="AP402">
            <v>0</v>
          </cell>
          <cell r="AQ402" t="str">
            <v>Triangular</v>
          </cell>
          <cell r="AR402">
            <v>0</v>
          </cell>
          <cell r="AS402">
            <v>0</v>
          </cell>
          <cell r="AT402">
            <v>0</v>
          </cell>
          <cell r="AU402" t="str">
            <v>Triangular</v>
          </cell>
          <cell r="AV402">
            <v>0</v>
          </cell>
          <cell r="AW402">
            <v>0</v>
          </cell>
          <cell r="AX402">
            <v>0</v>
          </cell>
          <cell r="AY402" t="str">
            <v>Triangular</v>
          </cell>
          <cell r="AZ402">
            <v>0</v>
          </cell>
          <cell r="BA402">
            <v>5.1980532028746721E-3</v>
          </cell>
          <cell r="BB402">
            <v>2.0100721444700466E-2</v>
          </cell>
          <cell r="BC402" t="str">
            <v>Triangular</v>
          </cell>
          <cell r="BD402">
            <v>0</v>
          </cell>
          <cell r="BE402">
            <v>5.1980532028746721E-3</v>
          </cell>
          <cell r="BF402">
            <v>2.0100721444700466E-2</v>
          </cell>
          <cell r="BG402" t="str">
            <v>Triangular</v>
          </cell>
          <cell r="BH402">
            <v>0</v>
          </cell>
          <cell r="BI402">
            <v>0</v>
          </cell>
          <cell r="BJ402">
            <v>0</v>
          </cell>
          <cell r="BK402" t="str">
            <v>Triangular</v>
          </cell>
          <cell r="BL402">
            <v>4.2363766684543995E-3</v>
          </cell>
          <cell r="BM402">
            <v>1.6947412237742078E-2</v>
          </cell>
          <cell r="BN402">
            <v>3.3162492037866122E-2</v>
          </cell>
          <cell r="BO402" t="str">
            <v>Triangular</v>
          </cell>
          <cell r="BP402">
            <v>4.2363766684543995E-3</v>
          </cell>
          <cell r="BQ402">
            <v>1.6947412237742078E-2</v>
          </cell>
          <cell r="BR402">
            <v>3.3162492037866122E-2</v>
          </cell>
          <cell r="BS402" t="str">
            <v>Triangular</v>
          </cell>
          <cell r="BT402">
            <v>4.2363766684543995E-3</v>
          </cell>
          <cell r="BU402">
            <v>1.6947412237742078E-2</v>
          </cell>
          <cell r="BV402">
            <v>3.3162492037866122E-2</v>
          </cell>
          <cell r="BW402" t="str">
            <v>Triangular</v>
          </cell>
          <cell r="BX402">
            <v>0</v>
          </cell>
          <cell r="BY402">
            <v>5.6404504828148514E-3</v>
          </cell>
          <cell r="BZ402">
            <v>1.8823378107096753E-2</v>
          </cell>
          <cell r="CA402" t="str">
            <v>Triangular</v>
          </cell>
          <cell r="CB402">
            <v>0</v>
          </cell>
          <cell r="CC402">
            <v>1.0319205061794583E-4</v>
          </cell>
          <cell r="CD402">
            <v>3.4207309597109221E-4</v>
          </cell>
          <cell r="CE402" t="str">
            <v>Triangular</v>
          </cell>
          <cell r="CF402">
            <v>7.860432336969346E-2</v>
          </cell>
          <cell r="CG402">
            <v>0.31331142736856832</v>
          </cell>
          <cell r="CH402">
            <v>0.63607510208148366</v>
          </cell>
          <cell r="CI402" t="str">
            <v>Triangular</v>
          </cell>
          <cell r="CJ402">
            <v>7.860432336969346E-2</v>
          </cell>
          <cell r="CK402">
            <v>0.31331142736856832</v>
          </cell>
          <cell r="CL402">
            <v>0.63607510208148366</v>
          </cell>
          <cell r="CM402" t="str">
            <v>Triangular</v>
          </cell>
          <cell r="CN402">
            <v>1.2850253541745591E-4</v>
          </cell>
          <cell r="CO402">
            <v>4.5837541239545911E-4</v>
          </cell>
          <cell r="CP402">
            <v>7.7181353634531874E-4</v>
          </cell>
          <cell r="CQ402" t="str">
            <v>Triangular</v>
          </cell>
          <cell r="CR402">
            <v>1.2850253541745591E-4</v>
          </cell>
          <cell r="CS402">
            <v>4.5837541239545911E-4</v>
          </cell>
          <cell r="CT402">
            <v>7.7181353634531874E-4</v>
          </cell>
          <cell r="CU402" t="str">
            <v>Triangular</v>
          </cell>
          <cell r="CV402">
            <v>0</v>
          </cell>
          <cell r="CW402">
            <v>1.6705417831579167E-5</v>
          </cell>
          <cell r="CX402">
            <v>1.7584650349030707E-4</v>
          </cell>
          <cell r="CY402" t="str">
            <v>Triangular</v>
          </cell>
          <cell r="CZ402">
            <v>0</v>
          </cell>
          <cell r="DA402">
            <v>1.6705417831579167E-5</v>
          </cell>
          <cell r="DB402">
            <v>1.7584650349030707E-4</v>
          </cell>
          <cell r="DC402" t="str">
            <v>Triangular</v>
          </cell>
          <cell r="DD402">
            <v>0</v>
          </cell>
          <cell r="DE402">
            <v>0</v>
          </cell>
          <cell r="DF402">
            <v>0</v>
          </cell>
          <cell r="DG402" t="str">
            <v>Triangular</v>
          </cell>
          <cell r="DH402">
            <v>0</v>
          </cell>
          <cell r="DI402">
            <v>0</v>
          </cell>
          <cell r="DJ402">
            <v>0</v>
          </cell>
          <cell r="DK402" t="str">
            <v>Triangular</v>
          </cell>
          <cell r="DL402">
            <v>0</v>
          </cell>
          <cell r="DM402">
            <v>0</v>
          </cell>
          <cell r="DN402">
            <v>0</v>
          </cell>
          <cell r="DO402" t="str">
            <v>Triangular</v>
          </cell>
          <cell r="EB402">
            <v>5.0914285552262256E-5</v>
          </cell>
          <cell r="EC402">
            <v>1.0200333569702326E-4</v>
          </cell>
          <cell r="ED402">
            <v>1.640678046246828E-4</v>
          </cell>
          <cell r="EE402" t="str">
            <v>Triangular</v>
          </cell>
        </row>
        <row r="403">
          <cell r="E403" t="str">
            <v>2_COMB_CO2ef_5M</v>
          </cell>
          <cell r="F403" t="str">
            <v>kg/scf combusted</v>
          </cell>
          <cell r="G403" t="e">
            <v>#NAME?</v>
          </cell>
          <cell r="H403">
            <v>11.139623799166431</v>
          </cell>
          <cell r="I403">
            <v>19.320757075609887</v>
          </cell>
          <cell r="J403">
            <v>28.997216288595965</v>
          </cell>
          <cell r="K403" t="str">
            <v>Triangular</v>
          </cell>
          <cell r="L403">
            <v>11.139623799166431</v>
          </cell>
          <cell r="M403">
            <v>19.320757075609887</v>
          </cell>
          <cell r="N403">
            <v>28.997216288595965</v>
          </cell>
          <cell r="O403" t="str">
            <v>Triangular</v>
          </cell>
          <cell r="P403">
            <v>16.960465445294318</v>
          </cell>
          <cell r="Q403">
            <v>26.527694535578586</v>
          </cell>
          <cell r="R403">
            <v>36.966208933952664</v>
          </cell>
          <cell r="S403" t="str">
            <v>Triangular</v>
          </cell>
          <cell r="T403">
            <v>16.960465445294318</v>
          </cell>
          <cell r="U403">
            <v>26.527694535578586</v>
          </cell>
          <cell r="V403">
            <v>36.966208933952664</v>
          </cell>
          <cell r="W403" t="str">
            <v>Triangular</v>
          </cell>
          <cell r="X403">
            <v>16.960465445294318</v>
          </cell>
          <cell r="Y403">
            <v>26.527694535578586</v>
          </cell>
          <cell r="Z403">
            <v>36.966208933952664</v>
          </cell>
          <cell r="AA403" t="str">
            <v>Triangular</v>
          </cell>
          <cell r="AB403">
            <v>10.523954359331722</v>
          </cell>
          <cell r="AC403">
            <v>26.377552163676754</v>
          </cell>
          <cell r="AD403">
            <v>42.112773916275543</v>
          </cell>
          <cell r="AE403" t="str">
            <v>Triangular</v>
          </cell>
          <cell r="AF403">
            <v>10.523954359331722</v>
          </cell>
          <cell r="AG403">
            <v>26.377552163676754</v>
          </cell>
          <cell r="AH403">
            <v>42.112773916275543</v>
          </cell>
          <cell r="AI403" t="str">
            <v>Triangular</v>
          </cell>
          <cell r="AJ403">
            <v>10.523954359331722</v>
          </cell>
          <cell r="AK403">
            <v>26.377552163676754</v>
          </cell>
          <cell r="AL403">
            <v>42.112773916275543</v>
          </cell>
          <cell r="AM403" t="str">
            <v>Triangular</v>
          </cell>
          <cell r="AN403">
            <v>0</v>
          </cell>
          <cell r="AO403">
            <v>0</v>
          </cell>
          <cell r="AP403">
            <v>0</v>
          </cell>
          <cell r="AQ403" t="str">
            <v>Triangular</v>
          </cell>
          <cell r="AR403">
            <v>0</v>
          </cell>
          <cell r="AS403">
            <v>0</v>
          </cell>
          <cell r="AT403">
            <v>0</v>
          </cell>
          <cell r="AU403" t="str">
            <v>Triangular</v>
          </cell>
          <cell r="AV403">
            <v>0</v>
          </cell>
          <cell r="AW403">
            <v>0</v>
          </cell>
          <cell r="AX403">
            <v>0</v>
          </cell>
          <cell r="AY403" t="str">
            <v>Triangular</v>
          </cell>
          <cell r="AZ403">
            <v>0</v>
          </cell>
          <cell r="BA403">
            <v>4.0197643663201088</v>
          </cell>
          <cell r="BB403">
            <v>13.098092418650376</v>
          </cell>
          <cell r="BC403" t="str">
            <v>Triangular</v>
          </cell>
          <cell r="BD403">
            <v>0</v>
          </cell>
          <cell r="BE403">
            <v>4.0197643663201088</v>
          </cell>
          <cell r="BF403">
            <v>13.098092418650376</v>
          </cell>
          <cell r="BG403" t="str">
            <v>Triangular</v>
          </cell>
          <cell r="BH403">
            <v>0</v>
          </cell>
          <cell r="BI403">
            <v>0</v>
          </cell>
          <cell r="BJ403">
            <v>0</v>
          </cell>
          <cell r="BK403" t="str">
            <v>Triangular</v>
          </cell>
          <cell r="BL403">
            <v>5.5864270908565086</v>
          </cell>
          <cell r="BM403">
            <v>14.850923138738468</v>
          </cell>
          <cell r="BN403">
            <v>25.64037284892412</v>
          </cell>
          <cell r="BO403" t="str">
            <v>Triangular</v>
          </cell>
          <cell r="BP403">
            <v>5.5864270908565086</v>
          </cell>
          <cell r="BQ403">
            <v>14.850923138738468</v>
          </cell>
          <cell r="BR403">
            <v>25.64037284892412</v>
          </cell>
          <cell r="BS403" t="str">
            <v>Triangular</v>
          </cell>
          <cell r="BT403">
            <v>5.5864270908565086</v>
          </cell>
          <cell r="BU403">
            <v>14.850923138738468</v>
          </cell>
          <cell r="BV403">
            <v>25.64037284892412</v>
          </cell>
          <cell r="BW403" t="str">
            <v>Triangular</v>
          </cell>
          <cell r="BX403">
            <v>0</v>
          </cell>
          <cell r="BY403">
            <v>10.224979815940758</v>
          </cell>
          <cell r="BZ403">
            <v>29.240982393323041</v>
          </cell>
          <cell r="CA403" t="str">
            <v>Triangular</v>
          </cell>
          <cell r="CB403">
            <v>0</v>
          </cell>
          <cell r="CC403">
            <v>5.4742001600969132</v>
          </cell>
          <cell r="CD403">
            <v>18.146519867724692</v>
          </cell>
          <cell r="CE403" t="str">
            <v>Triangular</v>
          </cell>
          <cell r="CF403">
            <v>4.2580830988847298</v>
          </cell>
          <cell r="CG403">
            <v>10.782938904828168</v>
          </cell>
          <cell r="CH403">
            <v>18.594282648688381</v>
          </cell>
          <cell r="CI403" t="str">
            <v>Triangular</v>
          </cell>
          <cell r="CJ403">
            <v>4.2580830988847298</v>
          </cell>
          <cell r="CK403">
            <v>10.782938904828168</v>
          </cell>
          <cell r="CL403">
            <v>18.594282648688381</v>
          </cell>
          <cell r="CM403" t="str">
            <v>Triangular</v>
          </cell>
          <cell r="CN403">
            <v>6.8049313502911239</v>
          </cell>
          <cell r="CO403">
            <v>24.252795466185798</v>
          </cell>
          <cell r="CP403">
            <v>40.829638499113742</v>
          </cell>
          <cell r="CQ403" t="str">
            <v>Triangular</v>
          </cell>
          <cell r="CR403">
            <v>6.8049313502911239</v>
          </cell>
          <cell r="CS403">
            <v>24.252795466185798</v>
          </cell>
          <cell r="CT403">
            <v>40.829638499113742</v>
          </cell>
          <cell r="CU403" t="str">
            <v>Triangular</v>
          </cell>
          <cell r="CV403">
            <v>0</v>
          </cell>
          <cell r="CW403">
            <v>0.88932349325338833</v>
          </cell>
          <cell r="CX403">
            <v>9.3612999289830174</v>
          </cell>
          <cell r="CY403" t="str">
            <v>Triangular</v>
          </cell>
          <cell r="CZ403">
            <v>0</v>
          </cell>
          <cell r="DA403">
            <v>0.88932349325338833</v>
          </cell>
          <cell r="DB403">
            <v>9.3612999289830174</v>
          </cell>
          <cell r="DC403" t="str">
            <v>Triangular</v>
          </cell>
          <cell r="DD403">
            <v>0</v>
          </cell>
          <cell r="DE403">
            <v>0</v>
          </cell>
          <cell r="DF403">
            <v>0</v>
          </cell>
          <cell r="DG403" t="str">
            <v>Triangular</v>
          </cell>
          <cell r="DH403">
            <v>0</v>
          </cell>
          <cell r="DI403">
            <v>0</v>
          </cell>
          <cell r="DJ403">
            <v>0</v>
          </cell>
          <cell r="DK403" t="str">
            <v>Triangular</v>
          </cell>
          <cell r="DL403">
            <v>0</v>
          </cell>
          <cell r="DM403">
            <v>0</v>
          </cell>
          <cell r="DN403">
            <v>0</v>
          </cell>
          <cell r="DO403" t="str">
            <v>Triangular</v>
          </cell>
          <cell r="EB403">
            <v>1.5414366246896488E-2</v>
          </cell>
          <cell r="EC403">
            <v>1.867583246029789E-2</v>
          </cell>
          <cell r="ED403">
            <v>2.1971799166701448E-2</v>
          </cell>
          <cell r="EE403" t="str">
            <v>Triangular</v>
          </cell>
        </row>
        <row r="404">
          <cell r="E404" t="str">
            <v>2_COMB_N2Oef_5M</v>
          </cell>
          <cell r="F404" t="str">
            <v>kg/scf combusted</v>
          </cell>
          <cell r="G404" t="e">
            <v>#NAME?</v>
          </cell>
          <cell r="H404">
            <v>1.8084207399242079E-5</v>
          </cell>
          <cell r="I404">
            <v>3.3738178953841012E-5</v>
          </cell>
          <cell r="J404">
            <v>5.2216913585220966E-5</v>
          </cell>
          <cell r="K404" t="str">
            <v>Triangular</v>
          </cell>
          <cell r="L404">
            <v>1.8084207399242079E-5</v>
          </cell>
          <cell r="M404">
            <v>3.3738178953841012E-5</v>
          </cell>
          <cell r="N404">
            <v>5.2216913585220966E-5</v>
          </cell>
          <cell r="O404" t="str">
            <v>Triangular</v>
          </cell>
          <cell r="P404">
            <v>3.1113993284576665E-5</v>
          </cell>
          <cell r="Q404">
            <v>4.8251482794573704E-5</v>
          </cell>
          <cell r="R404">
            <v>6.6548765211150345E-5</v>
          </cell>
          <cell r="S404" t="str">
            <v>Triangular</v>
          </cell>
          <cell r="T404">
            <v>3.1113993284576665E-5</v>
          </cell>
          <cell r="U404">
            <v>4.8251482794573704E-5</v>
          </cell>
          <cell r="V404">
            <v>6.6548765211150345E-5</v>
          </cell>
          <cell r="W404" t="str">
            <v>Triangular</v>
          </cell>
          <cell r="X404">
            <v>3.1113993284576665E-5</v>
          </cell>
          <cell r="Y404">
            <v>4.8251482794573704E-5</v>
          </cell>
          <cell r="Z404">
            <v>6.6548765211150345E-5</v>
          </cell>
          <cell r="AA404" t="str">
            <v>Triangular</v>
          </cell>
          <cell r="AB404">
            <v>2.2260304812704418E-5</v>
          </cell>
          <cell r="AC404">
            <v>5.8116749593887284E-5</v>
          </cell>
          <cell r="AD404">
            <v>9.3102580541749551E-5</v>
          </cell>
          <cell r="AE404" t="str">
            <v>Triangular</v>
          </cell>
          <cell r="AF404">
            <v>2.2260304812704418E-5</v>
          </cell>
          <cell r="AG404">
            <v>5.8116749593887284E-5</v>
          </cell>
          <cell r="AH404">
            <v>9.3102580541749551E-5</v>
          </cell>
          <cell r="AI404" t="str">
            <v>Triangular</v>
          </cell>
          <cell r="AJ404">
            <v>2.2260304812704418E-5</v>
          </cell>
          <cell r="AK404">
            <v>5.8116749593887284E-5</v>
          </cell>
          <cell r="AL404">
            <v>9.3102580541749551E-5</v>
          </cell>
          <cell r="AM404" t="str">
            <v>Triangular</v>
          </cell>
          <cell r="AN404">
            <v>0</v>
          </cell>
          <cell r="AO404">
            <v>0</v>
          </cell>
          <cell r="AP404">
            <v>0</v>
          </cell>
          <cell r="AQ404" t="str">
            <v>Triangular</v>
          </cell>
          <cell r="AR404">
            <v>0</v>
          </cell>
          <cell r="AS404">
            <v>0</v>
          </cell>
          <cell r="AT404">
            <v>0</v>
          </cell>
          <cell r="AU404" t="str">
            <v>Triangular</v>
          </cell>
          <cell r="AV404">
            <v>0</v>
          </cell>
          <cell r="AW404">
            <v>0</v>
          </cell>
          <cell r="AX404">
            <v>0</v>
          </cell>
          <cell r="AY404" t="str">
            <v>Triangular</v>
          </cell>
          <cell r="AZ404">
            <v>0</v>
          </cell>
          <cell r="BA404">
            <v>5.6985040039526198E-6</v>
          </cell>
          <cell r="BB404">
            <v>1.9371050905624318E-5</v>
          </cell>
          <cell r="BC404" t="str">
            <v>Triangular</v>
          </cell>
          <cell r="BD404">
            <v>0</v>
          </cell>
          <cell r="BE404">
            <v>5.6985040039526198E-6</v>
          </cell>
          <cell r="BF404">
            <v>1.9371050905624318E-5</v>
          </cell>
          <cell r="BG404" t="str">
            <v>Triangular</v>
          </cell>
          <cell r="BH404">
            <v>0</v>
          </cell>
          <cell r="BI404">
            <v>0</v>
          </cell>
          <cell r="BJ404">
            <v>0</v>
          </cell>
          <cell r="BK404" t="str">
            <v>Triangular</v>
          </cell>
          <cell r="BL404">
            <v>1.0745539879184128E-5</v>
          </cell>
          <cell r="BM404">
            <v>2.8276581012978568E-5</v>
          </cell>
          <cell r="BN404">
            <v>4.8727868104286843E-5</v>
          </cell>
          <cell r="BO404" t="str">
            <v>Triangular</v>
          </cell>
          <cell r="BP404">
            <v>1.0745539879184128E-5</v>
          </cell>
          <cell r="BQ404">
            <v>2.8276581012978568E-5</v>
          </cell>
          <cell r="BR404">
            <v>4.8727868104286843E-5</v>
          </cell>
          <cell r="BS404" t="str">
            <v>Triangular</v>
          </cell>
          <cell r="BT404">
            <v>1.0745539879184128E-5</v>
          </cell>
          <cell r="BU404">
            <v>2.8276581012978568E-5</v>
          </cell>
          <cell r="BV404">
            <v>4.8727868104286843E-5</v>
          </cell>
          <cell r="BW404" t="str">
            <v>Triangular</v>
          </cell>
          <cell r="BX404">
            <v>0</v>
          </cell>
          <cell r="BY404">
            <v>1.0149957655383291E-5</v>
          </cell>
          <cell r="BZ404">
            <v>3.3972998763885763E-5</v>
          </cell>
          <cell r="CA404" t="str">
            <v>Triangular</v>
          </cell>
          <cell r="CB404">
            <v>0</v>
          </cell>
          <cell r="CC404">
            <v>1.02870580055274E-5</v>
          </cell>
          <cell r="CD404">
            <v>3.4100744769703898E-5</v>
          </cell>
          <cell r="CE404" t="str">
            <v>Triangular</v>
          </cell>
          <cell r="CF404">
            <v>8.9218345883122676E-6</v>
          </cell>
          <cell r="CG404">
            <v>2.1599002690714162E-5</v>
          </cell>
          <cell r="CH404">
            <v>3.6867988444057084E-5</v>
          </cell>
          <cell r="CI404" t="str">
            <v>Triangular</v>
          </cell>
          <cell r="CJ404">
            <v>8.9218345883122676E-6</v>
          </cell>
          <cell r="CK404">
            <v>2.1599002690714162E-5</v>
          </cell>
          <cell r="CL404">
            <v>3.6867988444057084E-5</v>
          </cell>
          <cell r="CM404" t="str">
            <v>Triangular</v>
          </cell>
          <cell r="CN404">
            <v>1.2870211637760172E-5</v>
          </cell>
          <cell r="CO404">
            <v>4.7623167775172947E-5</v>
          </cell>
          <cell r="CP404">
            <v>8.1611090848327262E-5</v>
          </cell>
          <cell r="CQ404" t="str">
            <v>Triangular</v>
          </cell>
          <cell r="CR404">
            <v>1.2870211637760172E-5</v>
          </cell>
          <cell r="CS404">
            <v>4.7623167775172947E-5</v>
          </cell>
          <cell r="CT404">
            <v>8.1611090848327262E-5</v>
          </cell>
          <cell r="CU404" t="str">
            <v>Triangular</v>
          </cell>
          <cell r="CV404">
            <v>0</v>
          </cell>
          <cell r="CW404">
            <v>1.6858678545630324E-6</v>
          </cell>
          <cell r="CX404">
            <v>1.7745977416453004E-5</v>
          </cell>
          <cell r="CY404" t="str">
            <v>Triangular</v>
          </cell>
          <cell r="CZ404">
            <v>0</v>
          </cell>
          <cell r="DA404">
            <v>1.6858678545630324E-6</v>
          </cell>
          <cell r="DB404">
            <v>1.7745977416453004E-5</v>
          </cell>
          <cell r="DC404" t="str">
            <v>Triangular</v>
          </cell>
          <cell r="DD404">
            <v>0</v>
          </cell>
          <cell r="DE404">
            <v>0</v>
          </cell>
          <cell r="DF404">
            <v>0</v>
          </cell>
          <cell r="DG404" t="str">
            <v>Triangular</v>
          </cell>
          <cell r="DH404">
            <v>0</v>
          </cell>
          <cell r="DI404">
            <v>0</v>
          </cell>
          <cell r="DJ404">
            <v>0</v>
          </cell>
          <cell r="DK404" t="str">
            <v>Triangular</v>
          </cell>
          <cell r="DL404">
            <v>0</v>
          </cell>
          <cell r="DM404">
            <v>0</v>
          </cell>
          <cell r="DN404">
            <v>0</v>
          </cell>
          <cell r="DO404" t="str">
            <v>Triangular</v>
          </cell>
          <cell r="EB404">
            <v>2.5784834158453354E-8</v>
          </cell>
          <cell r="EC404">
            <v>3.2033797084344575E-8</v>
          </cell>
          <cell r="ED404">
            <v>3.8222927885101444E-8</v>
          </cell>
          <cell r="EE404" t="str">
            <v>Triangular</v>
          </cell>
        </row>
        <row r="405">
          <cell r="E405" t="str">
            <v>2_COMB_5M_flare_rate</v>
          </cell>
          <cell r="F405" t="str">
            <v>kg/scf combusted</v>
          </cell>
          <cell r="G405" t="e">
            <v>#NAME?</v>
          </cell>
          <cell r="H405">
            <v>0</v>
          </cell>
          <cell r="I405">
            <v>0</v>
          </cell>
          <cell r="J405">
            <v>0</v>
          </cell>
          <cell r="K405" t="str">
            <v>Uniform</v>
          </cell>
          <cell r="L405">
            <v>0</v>
          </cell>
          <cell r="M405">
            <v>0</v>
          </cell>
          <cell r="N405">
            <v>0</v>
          </cell>
          <cell r="O405" t="str">
            <v>Uniform</v>
          </cell>
          <cell r="P405">
            <v>0</v>
          </cell>
          <cell r="Q405">
            <v>0</v>
          </cell>
          <cell r="R405">
            <v>0</v>
          </cell>
          <cell r="S405" t="str">
            <v>Uniform</v>
          </cell>
          <cell r="T405">
            <v>0</v>
          </cell>
          <cell r="U405">
            <v>0</v>
          </cell>
          <cell r="V405">
            <v>0</v>
          </cell>
          <cell r="W405" t="str">
            <v>Uniform</v>
          </cell>
          <cell r="X405">
            <v>0</v>
          </cell>
          <cell r="Y405">
            <v>0</v>
          </cell>
          <cell r="Z405">
            <v>0</v>
          </cell>
          <cell r="AA405" t="str">
            <v>Uniform</v>
          </cell>
          <cell r="AB405">
            <v>0</v>
          </cell>
          <cell r="AC405">
            <v>0</v>
          </cell>
          <cell r="AD405">
            <v>0</v>
          </cell>
          <cell r="AE405" t="str">
            <v>Uniform</v>
          </cell>
          <cell r="AF405">
            <v>0</v>
          </cell>
          <cell r="AG405">
            <v>0</v>
          </cell>
          <cell r="AH405">
            <v>0</v>
          </cell>
          <cell r="AI405" t="str">
            <v>Uniform</v>
          </cell>
          <cell r="AJ405">
            <v>0</v>
          </cell>
          <cell r="AK405">
            <v>0</v>
          </cell>
          <cell r="AL405">
            <v>0</v>
          </cell>
          <cell r="AM405" t="str">
            <v>Uniform</v>
          </cell>
          <cell r="AN405">
            <v>0</v>
          </cell>
          <cell r="AO405">
            <v>0</v>
          </cell>
          <cell r="AP405">
            <v>0</v>
          </cell>
          <cell r="AQ405" t="str">
            <v>Uniform</v>
          </cell>
          <cell r="AR405">
            <v>0</v>
          </cell>
          <cell r="AS405">
            <v>0</v>
          </cell>
          <cell r="AT405">
            <v>0</v>
          </cell>
          <cell r="AU405" t="str">
            <v>Uniform</v>
          </cell>
          <cell r="AV405">
            <v>0</v>
          </cell>
          <cell r="AW405">
            <v>0</v>
          </cell>
          <cell r="AX405">
            <v>0</v>
          </cell>
          <cell r="AY405" t="str">
            <v>Uniform</v>
          </cell>
          <cell r="AZ405">
            <v>0</v>
          </cell>
          <cell r="BA405">
            <v>0</v>
          </cell>
          <cell r="BB405">
            <v>0</v>
          </cell>
          <cell r="BC405" t="str">
            <v>Uniform</v>
          </cell>
          <cell r="BD405">
            <v>0</v>
          </cell>
          <cell r="BE405">
            <v>0</v>
          </cell>
          <cell r="BF405">
            <v>0</v>
          </cell>
          <cell r="BG405" t="str">
            <v>Uniform</v>
          </cell>
          <cell r="BH405">
            <v>0</v>
          </cell>
          <cell r="BI405">
            <v>0</v>
          </cell>
          <cell r="BJ405">
            <v>0</v>
          </cell>
          <cell r="BK405" t="str">
            <v>Uniform</v>
          </cell>
          <cell r="BL405">
            <v>0</v>
          </cell>
          <cell r="BM405">
            <v>0</v>
          </cell>
          <cell r="BN405">
            <v>0</v>
          </cell>
          <cell r="BO405" t="str">
            <v>Uniform</v>
          </cell>
          <cell r="BP405">
            <v>0</v>
          </cell>
          <cell r="BQ405">
            <v>0</v>
          </cell>
          <cell r="BR405">
            <v>0</v>
          </cell>
          <cell r="BS405" t="str">
            <v>Uniform</v>
          </cell>
          <cell r="BT405">
            <v>0</v>
          </cell>
          <cell r="BU405">
            <v>0</v>
          </cell>
          <cell r="BV405">
            <v>0</v>
          </cell>
          <cell r="BW405" t="str">
            <v>Uniform</v>
          </cell>
          <cell r="BX405">
            <v>0</v>
          </cell>
          <cell r="BY405">
            <v>0</v>
          </cell>
          <cell r="BZ405">
            <v>0</v>
          </cell>
          <cell r="CA405" t="str">
            <v>Uniform</v>
          </cell>
          <cell r="CB405">
            <v>0</v>
          </cell>
          <cell r="CC405">
            <v>0</v>
          </cell>
          <cell r="CD405">
            <v>0</v>
          </cell>
          <cell r="CE405" t="str">
            <v>Uniform</v>
          </cell>
          <cell r="CF405">
            <v>0</v>
          </cell>
          <cell r="CG405">
            <v>0</v>
          </cell>
          <cell r="CH405">
            <v>0</v>
          </cell>
          <cell r="CI405" t="str">
            <v>Uniform</v>
          </cell>
          <cell r="CJ405">
            <v>0</v>
          </cell>
          <cell r="CK405">
            <v>0</v>
          </cell>
          <cell r="CL405">
            <v>0</v>
          </cell>
          <cell r="CM405" t="str">
            <v>Uniform</v>
          </cell>
          <cell r="CN405">
            <v>0</v>
          </cell>
          <cell r="CO405">
            <v>0</v>
          </cell>
          <cell r="CP405">
            <v>0</v>
          </cell>
          <cell r="CQ405" t="str">
            <v>Uniform</v>
          </cell>
          <cell r="CR405">
            <v>0</v>
          </cell>
          <cell r="CS405">
            <v>0</v>
          </cell>
          <cell r="CT405">
            <v>0</v>
          </cell>
          <cell r="CU405" t="str">
            <v>Uniform</v>
          </cell>
          <cell r="CV405">
            <v>0</v>
          </cell>
          <cell r="CW405">
            <v>0</v>
          </cell>
          <cell r="CX405">
            <v>0</v>
          </cell>
          <cell r="CY405" t="str">
            <v>Uniform</v>
          </cell>
          <cell r="CZ405">
            <v>0</v>
          </cell>
          <cell r="DA405">
            <v>0</v>
          </cell>
          <cell r="DB405">
            <v>0</v>
          </cell>
          <cell r="DC405" t="str">
            <v>Uniform</v>
          </cell>
          <cell r="DD405">
            <v>0</v>
          </cell>
          <cell r="DE405">
            <v>0</v>
          </cell>
          <cell r="DF405">
            <v>0</v>
          </cell>
          <cell r="DG405" t="str">
            <v>Uniform</v>
          </cell>
          <cell r="DH405">
            <v>0</v>
          </cell>
          <cell r="DI405">
            <v>0</v>
          </cell>
          <cell r="DJ405">
            <v>0</v>
          </cell>
          <cell r="DK405" t="str">
            <v>Uniform</v>
          </cell>
          <cell r="DL405">
            <v>0</v>
          </cell>
          <cell r="DM405">
            <v>0</v>
          </cell>
          <cell r="DN405">
            <v>0</v>
          </cell>
          <cell r="DO405" t="str">
            <v>Uniform</v>
          </cell>
          <cell r="EB405">
            <v>0</v>
          </cell>
          <cell r="EC405">
            <v>0</v>
          </cell>
          <cell r="ED405">
            <v>0</v>
          </cell>
          <cell r="EE405" t="str">
            <v>Uniform</v>
          </cell>
        </row>
        <row r="406">
          <cell r="E406" t="str">
            <v>2_COMB_5M_flare_eff</v>
          </cell>
          <cell r="F406" t="str">
            <v>kg/scf combusted</v>
          </cell>
          <cell r="G406" t="e">
            <v>#NAME?</v>
          </cell>
          <cell r="H406">
            <v>0</v>
          </cell>
          <cell r="I406">
            <v>0</v>
          </cell>
          <cell r="J406">
            <v>0</v>
          </cell>
          <cell r="K406" t="str">
            <v>Uniform</v>
          </cell>
          <cell r="L406">
            <v>0</v>
          </cell>
          <cell r="M406">
            <v>0</v>
          </cell>
          <cell r="N406">
            <v>0</v>
          </cell>
          <cell r="O406" t="str">
            <v>Uniform</v>
          </cell>
          <cell r="P406">
            <v>0</v>
          </cell>
          <cell r="Q406">
            <v>0</v>
          </cell>
          <cell r="R406">
            <v>0</v>
          </cell>
          <cell r="S406" t="str">
            <v>Uniform</v>
          </cell>
          <cell r="T406">
            <v>0</v>
          </cell>
          <cell r="U406">
            <v>0</v>
          </cell>
          <cell r="V406">
            <v>0</v>
          </cell>
          <cell r="W406" t="str">
            <v>Uniform</v>
          </cell>
          <cell r="X406">
            <v>0</v>
          </cell>
          <cell r="Y406">
            <v>0</v>
          </cell>
          <cell r="Z406">
            <v>0</v>
          </cell>
          <cell r="AA406" t="str">
            <v>Uniform</v>
          </cell>
          <cell r="AB406">
            <v>0</v>
          </cell>
          <cell r="AC406">
            <v>0</v>
          </cell>
          <cell r="AD406">
            <v>0</v>
          </cell>
          <cell r="AE406" t="str">
            <v>Uniform</v>
          </cell>
          <cell r="AF406">
            <v>0</v>
          </cell>
          <cell r="AG406">
            <v>0</v>
          </cell>
          <cell r="AH406">
            <v>0</v>
          </cell>
          <cell r="AI406" t="str">
            <v>Uniform</v>
          </cell>
          <cell r="AJ406">
            <v>0</v>
          </cell>
          <cell r="AK406">
            <v>0</v>
          </cell>
          <cell r="AL406">
            <v>0</v>
          </cell>
          <cell r="AM406" t="str">
            <v>Uniform</v>
          </cell>
          <cell r="AN406">
            <v>0</v>
          </cell>
          <cell r="AO406">
            <v>0</v>
          </cell>
          <cell r="AP406">
            <v>0</v>
          </cell>
          <cell r="AQ406" t="str">
            <v>Uniform</v>
          </cell>
          <cell r="AR406">
            <v>0</v>
          </cell>
          <cell r="AS406">
            <v>0</v>
          </cell>
          <cell r="AT406">
            <v>0</v>
          </cell>
          <cell r="AU406" t="str">
            <v>Uniform</v>
          </cell>
          <cell r="AV406">
            <v>0</v>
          </cell>
          <cell r="AW406">
            <v>0</v>
          </cell>
          <cell r="AX406">
            <v>0</v>
          </cell>
          <cell r="AY406" t="str">
            <v>Uniform</v>
          </cell>
          <cell r="AZ406">
            <v>0</v>
          </cell>
          <cell r="BA406">
            <v>0</v>
          </cell>
          <cell r="BB406">
            <v>0</v>
          </cell>
          <cell r="BC406" t="str">
            <v>Uniform</v>
          </cell>
          <cell r="BD406">
            <v>0</v>
          </cell>
          <cell r="BE406">
            <v>0</v>
          </cell>
          <cell r="BF406">
            <v>0</v>
          </cell>
          <cell r="BG406" t="str">
            <v>Uniform</v>
          </cell>
          <cell r="BH406">
            <v>0</v>
          </cell>
          <cell r="BI406">
            <v>0</v>
          </cell>
          <cell r="BJ406">
            <v>0</v>
          </cell>
          <cell r="BK406" t="str">
            <v>Uniform</v>
          </cell>
          <cell r="BL406">
            <v>0</v>
          </cell>
          <cell r="BM406">
            <v>0</v>
          </cell>
          <cell r="BN406">
            <v>0</v>
          </cell>
          <cell r="BO406" t="str">
            <v>Uniform</v>
          </cell>
          <cell r="BP406">
            <v>0</v>
          </cell>
          <cell r="BQ406">
            <v>0</v>
          </cell>
          <cell r="BR406">
            <v>0</v>
          </cell>
          <cell r="BS406" t="str">
            <v>Uniform</v>
          </cell>
          <cell r="BT406">
            <v>0</v>
          </cell>
          <cell r="BU406">
            <v>0</v>
          </cell>
          <cell r="BV406">
            <v>0</v>
          </cell>
          <cell r="BW406" t="str">
            <v>Uniform</v>
          </cell>
          <cell r="BX406">
            <v>0</v>
          </cell>
          <cell r="BY406">
            <v>0</v>
          </cell>
          <cell r="BZ406">
            <v>0</v>
          </cell>
          <cell r="CA406" t="str">
            <v>Uniform</v>
          </cell>
          <cell r="CB406">
            <v>0</v>
          </cell>
          <cell r="CC406">
            <v>0</v>
          </cell>
          <cell r="CD406">
            <v>0</v>
          </cell>
          <cell r="CE406" t="str">
            <v>Uniform</v>
          </cell>
          <cell r="CF406">
            <v>0</v>
          </cell>
          <cell r="CG406">
            <v>0</v>
          </cell>
          <cell r="CH406">
            <v>0</v>
          </cell>
          <cell r="CI406" t="str">
            <v>Uniform</v>
          </cell>
          <cell r="CJ406">
            <v>0</v>
          </cell>
          <cell r="CK406">
            <v>0</v>
          </cell>
          <cell r="CL406">
            <v>0</v>
          </cell>
          <cell r="CM406" t="str">
            <v>Uniform</v>
          </cell>
          <cell r="CN406">
            <v>0</v>
          </cell>
          <cell r="CO406">
            <v>0</v>
          </cell>
          <cell r="CP406">
            <v>0</v>
          </cell>
          <cell r="CQ406" t="str">
            <v>Uniform</v>
          </cell>
          <cell r="CR406">
            <v>0</v>
          </cell>
          <cell r="CS406">
            <v>0</v>
          </cell>
          <cell r="CT406">
            <v>0</v>
          </cell>
          <cell r="CU406" t="str">
            <v>Uniform</v>
          </cell>
          <cell r="CV406">
            <v>0</v>
          </cell>
          <cell r="CW406">
            <v>0</v>
          </cell>
          <cell r="CX406">
            <v>0</v>
          </cell>
          <cell r="CY406" t="str">
            <v>Uniform</v>
          </cell>
          <cell r="CZ406">
            <v>0</v>
          </cell>
          <cell r="DA406">
            <v>0</v>
          </cell>
          <cell r="DB406">
            <v>0</v>
          </cell>
          <cell r="DC406" t="str">
            <v>Uniform</v>
          </cell>
          <cell r="DD406">
            <v>0</v>
          </cell>
          <cell r="DE406">
            <v>0</v>
          </cell>
          <cell r="DF406">
            <v>0</v>
          </cell>
          <cell r="DG406" t="str">
            <v>Uniform</v>
          </cell>
          <cell r="DH406">
            <v>0</v>
          </cell>
          <cell r="DI406">
            <v>0</v>
          </cell>
          <cell r="DJ406">
            <v>0</v>
          </cell>
          <cell r="DK406" t="str">
            <v>Uniform</v>
          </cell>
          <cell r="DL406">
            <v>0</v>
          </cell>
          <cell r="DM406">
            <v>0</v>
          </cell>
          <cell r="DN406">
            <v>0</v>
          </cell>
          <cell r="DO406" t="str">
            <v>Uniform</v>
          </cell>
          <cell r="EB406">
            <v>0</v>
          </cell>
          <cell r="EC406">
            <v>0</v>
          </cell>
          <cell r="ED406">
            <v>0</v>
          </cell>
          <cell r="EE406" t="str">
            <v>Uniform</v>
          </cell>
        </row>
        <row r="407">
          <cell r="E407" t="str">
            <v>2_COMB_fuel_cd</v>
          </cell>
          <cell r="F407" t="str">
            <v>Mcf</v>
          </cell>
          <cell r="G407" t="e">
            <v>#NAME?</v>
          </cell>
          <cell r="H407">
            <v>26264102.087376926</v>
          </cell>
          <cell r="I407">
            <v>45698980.726470433</v>
          </cell>
          <cell r="J407">
            <v>76392869.657059968</v>
          </cell>
          <cell r="K407" t="str">
            <v>Triangular</v>
          </cell>
          <cell r="L407">
            <v>26264102.087376926</v>
          </cell>
          <cell r="M407">
            <v>45698980.726470433</v>
          </cell>
          <cell r="N407">
            <v>76392869.657059968</v>
          </cell>
          <cell r="O407" t="str">
            <v>Triangular</v>
          </cell>
          <cell r="P407">
            <v>7663895.8450416215</v>
          </cell>
          <cell r="Q407">
            <v>11484408.164436173</v>
          </cell>
          <cell r="R407">
            <v>17354267.508515432</v>
          </cell>
          <cell r="S407" t="str">
            <v>Triangular</v>
          </cell>
          <cell r="T407">
            <v>7663895.8450416215</v>
          </cell>
          <cell r="U407">
            <v>11484408.164436173</v>
          </cell>
          <cell r="V407">
            <v>17354267.508515432</v>
          </cell>
          <cell r="W407" t="str">
            <v>Triangular</v>
          </cell>
          <cell r="X407">
            <v>7663895.8450416215</v>
          </cell>
          <cell r="Y407">
            <v>11484408.164436173</v>
          </cell>
          <cell r="Z407">
            <v>17354267.508515432</v>
          </cell>
          <cell r="AA407" t="str">
            <v>Triangular</v>
          </cell>
          <cell r="AB407">
            <v>9639395.6814434435</v>
          </cell>
          <cell r="AC407">
            <v>16845178.297243629</v>
          </cell>
          <cell r="AD407">
            <v>26699130.82349626</v>
          </cell>
          <cell r="AE407" t="str">
            <v>Triangular</v>
          </cell>
          <cell r="AF407">
            <v>9639395.6814434435</v>
          </cell>
          <cell r="AG407">
            <v>16845178.297243629</v>
          </cell>
          <cell r="AH407">
            <v>26699130.82349626</v>
          </cell>
          <cell r="AI407" t="str">
            <v>Triangular</v>
          </cell>
          <cell r="AJ407">
            <v>9639395.6814434435</v>
          </cell>
          <cell r="AK407">
            <v>16845178.297243629</v>
          </cell>
          <cell r="AL407">
            <v>26699130.82349626</v>
          </cell>
          <cell r="AM407" t="str">
            <v>Triangular</v>
          </cell>
          <cell r="AN407">
            <v>5416029.5793040805</v>
          </cell>
          <cell r="AO407">
            <v>9605735.0761613715</v>
          </cell>
          <cell r="AP407">
            <v>16008779.263585623</v>
          </cell>
          <cell r="AQ407" t="str">
            <v>Triangular</v>
          </cell>
          <cell r="AR407">
            <v>5416029.5793040805</v>
          </cell>
          <cell r="AS407">
            <v>9605735.0761613715</v>
          </cell>
          <cell r="AT407">
            <v>16008779.263585623</v>
          </cell>
          <cell r="AU407" t="str">
            <v>Triangular</v>
          </cell>
          <cell r="AV407">
            <v>5416029.5793040805</v>
          </cell>
          <cell r="AW407">
            <v>9605735.0761613715</v>
          </cell>
          <cell r="AX407">
            <v>16008779.263585623</v>
          </cell>
          <cell r="AY407" t="str">
            <v>Triangular</v>
          </cell>
          <cell r="AZ407">
            <v>7267089.2011771621</v>
          </cell>
          <cell r="BA407">
            <v>13907015.725199029</v>
          </cell>
          <cell r="BB407">
            <v>23970717.770763706</v>
          </cell>
          <cell r="BC407" t="str">
            <v>Triangular</v>
          </cell>
          <cell r="BD407">
            <v>7267089.2011771621</v>
          </cell>
          <cell r="BE407">
            <v>13907015.725199029</v>
          </cell>
          <cell r="BF407">
            <v>23970717.770763706</v>
          </cell>
          <cell r="BG407" t="str">
            <v>Triangular</v>
          </cell>
          <cell r="BH407">
            <v>2595617.769052939</v>
          </cell>
          <cell r="BI407">
            <v>3910892.3991002985</v>
          </cell>
          <cell r="BJ407">
            <v>5713183.8177913772</v>
          </cell>
          <cell r="BK407" t="str">
            <v>Triangular</v>
          </cell>
          <cell r="BL407">
            <v>6852189.491434928</v>
          </cell>
          <cell r="BM407">
            <v>10294160.960042238</v>
          </cell>
          <cell r="BN407">
            <v>15380812.037655935</v>
          </cell>
          <cell r="BO407" t="str">
            <v>Triangular</v>
          </cell>
          <cell r="BP407">
            <v>6852189.491434928</v>
          </cell>
          <cell r="BQ407">
            <v>10294160.960042238</v>
          </cell>
          <cell r="BR407">
            <v>15380812.037655935</v>
          </cell>
          <cell r="BS407" t="str">
            <v>Triangular</v>
          </cell>
          <cell r="BT407">
            <v>6852189.491434928</v>
          </cell>
          <cell r="BU407">
            <v>10294160.960042238</v>
          </cell>
          <cell r="BV407">
            <v>15380812.037655935</v>
          </cell>
          <cell r="BW407" t="str">
            <v>Triangular</v>
          </cell>
          <cell r="BX407">
            <v>6291363.810562931</v>
          </cell>
          <cell r="BY407">
            <v>10967950.542288667</v>
          </cell>
          <cell r="BZ407">
            <v>17668268.187745541</v>
          </cell>
          <cell r="CA407" t="str">
            <v>Triangular</v>
          </cell>
          <cell r="CB407">
            <v>2827595.5008465736</v>
          </cell>
          <cell r="CC407">
            <v>5088871.7541081095</v>
          </cell>
          <cell r="CD407">
            <v>8528630.8537284639</v>
          </cell>
          <cell r="CE407" t="str">
            <v>Triangular</v>
          </cell>
          <cell r="CF407">
            <v>70635493.581001937</v>
          </cell>
          <cell r="CG407">
            <v>115689148.15266138</v>
          </cell>
          <cell r="CH407">
            <v>187859789.90561184</v>
          </cell>
          <cell r="CI407" t="str">
            <v>Triangular</v>
          </cell>
          <cell r="CJ407">
            <v>70635493.581001937</v>
          </cell>
          <cell r="CK407">
            <v>115689148.15266138</v>
          </cell>
          <cell r="CL407">
            <v>187859789.90561184</v>
          </cell>
          <cell r="CM407" t="str">
            <v>Triangular</v>
          </cell>
          <cell r="CN407">
            <v>6985676.2830719762</v>
          </cell>
          <cell r="CO407">
            <v>10972806.278716469</v>
          </cell>
          <cell r="CP407">
            <v>16044725.907954281</v>
          </cell>
          <cell r="CQ407" t="str">
            <v>Triangular</v>
          </cell>
          <cell r="CR407">
            <v>6985676.2830719762</v>
          </cell>
          <cell r="CS407">
            <v>10972806.278716469</v>
          </cell>
          <cell r="CT407">
            <v>16044725.907954281</v>
          </cell>
          <cell r="CU407" t="str">
            <v>Triangular</v>
          </cell>
          <cell r="CV407">
            <v>2786384.7007270548</v>
          </cell>
          <cell r="CW407">
            <v>5319165.1622122917</v>
          </cell>
          <cell r="CX407">
            <v>8233076.3114719214</v>
          </cell>
          <cell r="CY407" t="str">
            <v>Triangular</v>
          </cell>
          <cell r="CZ407">
            <v>2786384.7007270548</v>
          </cell>
          <cell r="DA407">
            <v>5319165.1622122917</v>
          </cell>
          <cell r="DB407">
            <v>8233076.3114719214</v>
          </cell>
          <cell r="DC407" t="str">
            <v>Triangular</v>
          </cell>
          <cell r="DD407">
            <v>9085634.6485685762</v>
          </cell>
          <cell r="DE407">
            <v>14443356.998738671</v>
          </cell>
          <cell r="DF407">
            <v>22172248.58849334</v>
          </cell>
          <cell r="DG407" t="str">
            <v>Triangular</v>
          </cell>
          <cell r="DH407">
            <v>9085634.6485685762</v>
          </cell>
          <cell r="DI407">
            <v>14443356.998738671</v>
          </cell>
          <cell r="DJ407">
            <v>22172248.58849334</v>
          </cell>
          <cell r="DK407" t="str">
            <v>Triangular</v>
          </cell>
          <cell r="DL407">
            <v>7743857.8089246741</v>
          </cell>
          <cell r="DM407">
            <v>12784818.889846113</v>
          </cell>
          <cell r="DN407">
            <v>20281527.889379237</v>
          </cell>
          <cell r="DO407" t="str">
            <v>Triangular</v>
          </cell>
          <cell r="EB407">
            <v>36360761.725900762</v>
          </cell>
          <cell r="EC407">
            <v>51344399.36017935</v>
          </cell>
          <cell r="ED407">
            <v>73167077.054891318</v>
          </cell>
          <cell r="EE407" t="str">
            <v>Triangular</v>
          </cell>
        </row>
        <row r="408">
          <cell r="E408" t="str">
            <v>2_COMB_CH4ef_cd</v>
          </cell>
          <cell r="F408" t="str">
            <v>kg/scf combusted</v>
          </cell>
          <cell r="G408" t="e">
            <v>#NAME?</v>
          </cell>
          <cell r="H408">
            <v>4.5522450742733148E-3</v>
          </cell>
          <cell r="I408">
            <v>1.1395171582005847E-2</v>
          </cell>
          <cell r="J408">
            <v>2.0466525215078801E-2</v>
          </cell>
          <cell r="K408" t="str">
            <v>Triangular</v>
          </cell>
          <cell r="L408">
            <v>4.5522450742733148E-3</v>
          </cell>
          <cell r="M408">
            <v>1.1395171582005847E-2</v>
          </cell>
          <cell r="N408">
            <v>2.0466525215078801E-2</v>
          </cell>
          <cell r="O408" t="str">
            <v>Triangular</v>
          </cell>
          <cell r="P408">
            <v>4.9135264032029329E-2</v>
          </cell>
          <cell r="Q408">
            <v>6.2329174556358363E-2</v>
          </cell>
          <cell r="R408">
            <v>7.8482158415930522E-2</v>
          </cell>
          <cell r="S408" t="str">
            <v>Triangular</v>
          </cell>
          <cell r="T408">
            <v>4.9135264032029329E-2</v>
          </cell>
          <cell r="U408">
            <v>6.2329174556358363E-2</v>
          </cell>
          <cell r="V408">
            <v>7.8482158415930522E-2</v>
          </cell>
          <cell r="W408" t="str">
            <v>Triangular</v>
          </cell>
          <cell r="X408">
            <v>4.9135264032029329E-2</v>
          </cell>
          <cell r="Y408">
            <v>6.2329174556358363E-2</v>
          </cell>
          <cell r="Z408">
            <v>7.8482158415930522E-2</v>
          </cell>
          <cell r="AA408" t="str">
            <v>Triangular</v>
          </cell>
          <cell r="AB408">
            <v>8.3863217601866241E-3</v>
          </cell>
          <cell r="AC408">
            <v>3.092790061740992E-2</v>
          </cell>
          <cell r="AD408">
            <v>5.5292665390182065E-2</v>
          </cell>
          <cell r="AE408" t="str">
            <v>Triangular</v>
          </cell>
          <cell r="AF408">
            <v>8.3863217601866241E-3</v>
          </cell>
          <cell r="AG408">
            <v>3.092790061740992E-2</v>
          </cell>
          <cell r="AH408">
            <v>5.5292665390182065E-2</v>
          </cell>
          <cell r="AI408" t="str">
            <v>Triangular</v>
          </cell>
          <cell r="AJ408">
            <v>8.3863217601866241E-3</v>
          </cell>
          <cell r="AK408">
            <v>3.092790061740992E-2</v>
          </cell>
          <cell r="AL408">
            <v>5.5292665390182065E-2</v>
          </cell>
          <cell r="AM408" t="str">
            <v>Triangular</v>
          </cell>
          <cell r="AN408">
            <v>2.479970036600455E-2</v>
          </cell>
          <cell r="AO408">
            <v>5.0278801374597636E-2</v>
          </cell>
          <cell r="AP408">
            <v>7.369231612857155E-2</v>
          </cell>
          <cell r="AQ408" t="str">
            <v>Triangular</v>
          </cell>
          <cell r="AR408">
            <v>2.479970036600455E-2</v>
          </cell>
          <cell r="AS408">
            <v>5.0278801374597636E-2</v>
          </cell>
          <cell r="AT408">
            <v>7.369231612857155E-2</v>
          </cell>
          <cell r="AU408" t="str">
            <v>Triangular</v>
          </cell>
          <cell r="AV408">
            <v>2.479970036600455E-2</v>
          </cell>
          <cell r="AW408">
            <v>5.0278801374597636E-2</v>
          </cell>
          <cell r="AX408">
            <v>7.369231612857155E-2</v>
          </cell>
          <cell r="AY408" t="str">
            <v>Triangular</v>
          </cell>
          <cell r="AZ408">
            <v>6.6451367677342436E-3</v>
          </cell>
          <cell r="BA408">
            <v>2.5018025416600025E-2</v>
          </cell>
          <cell r="BB408">
            <v>4.642690810564927E-2</v>
          </cell>
          <cell r="BC408" t="str">
            <v>Triangular</v>
          </cell>
          <cell r="BD408">
            <v>6.6451367677342436E-3</v>
          </cell>
          <cell r="BE408">
            <v>2.5018025416600025E-2</v>
          </cell>
          <cell r="BF408">
            <v>4.642690810564927E-2</v>
          </cell>
          <cell r="BG408" t="str">
            <v>Triangular</v>
          </cell>
          <cell r="BH408">
            <v>2.2402259335262666E-2</v>
          </cell>
          <cell r="BI408">
            <v>5.152475156121282E-2</v>
          </cell>
          <cell r="BJ408">
            <v>7.810583929194484E-2</v>
          </cell>
          <cell r="BK408" t="str">
            <v>Triangular</v>
          </cell>
          <cell r="BL408">
            <v>2.7874670009124376E-2</v>
          </cell>
          <cell r="BM408">
            <v>4.3852127174061069E-2</v>
          </cell>
          <cell r="BN408">
            <v>6.0196304584100885E-2</v>
          </cell>
          <cell r="BO408" t="str">
            <v>Triangular</v>
          </cell>
          <cell r="BP408">
            <v>2.7874670009124376E-2</v>
          </cell>
          <cell r="BQ408">
            <v>4.3852127174061069E-2</v>
          </cell>
          <cell r="BR408">
            <v>6.0196304584100885E-2</v>
          </cell>
          <cell r="BS408" t="str">
            <v>Triangular</v>
          </cell>
          <cell r="BT408">
            <v>2.7874670009124376E-2</v>
          </cell>
          <cell r="BU408">
            <v>4.3852127174061069E-2</v>
          </cell>
          <cell r="BV408">
            <v>6.0196304584100885E-2</v>
          </cell>
          <cell r="BW408" t="str">
            <v>Triangular</v>
          </cell>
          <cell r="BX408">
            <v>1.0232890892318133E-3</v>
          </cell>
          <cell r="BY408">
            <v>1.7556371605932108E-2</v>
          </cell>
          <cell r="BZ408">
            <v>4.4837669391358567E-2</v>
          </cell>
          <cell r="CA408" t="str">
            <v>Triangular</v>
          </cell>
          <cell r="CB408">
            <v>3.3926909711742195E-3</v>
          </cell>
          <cell r="CC408">
            <v>2.0277226683773072E-2</v>
          </cell>
          <cell r="CD408">
            <v>4.2125702360744102E-2</v>
          </cell>
          <cell r="CE408" t="str">
            <v>Triangular</v>
          </cell>
          <cell r="CF408">
            <v>16.858788814063733</v>
          </cell>
          <cell r="CG408">
            <v>24.356043910581342</v>
          </cell>
          <cell r="CH408">
            <v>33.677402827511223</v>
          </cell>
          <cell r="CI408" t="str">
            <v>Triangular</v>
          </cell>
          <cell r="CJ408">
            <v>16.858788814063733</v>
          </cell>
          <cell r="CK408">
            <v>24.356043910581342</v>
          </cell>
          <cell r="CL408">
            <v>33.677402827511223</v>
          </cell>
          <cell r="CM408" t="str">
            <v>Triangular</v>
          </cell>
          <cell r="CN408">
            <v>2.5650568669870454E-4</v>
          </cell>
          <cell r="CO408">
            <v>4.8804179347478674E-3</v>
          </cell>
          <cell r="CP408">
            <v>2.1417903160151228E-2</v>
          </cell>
          <cell r="CQ408" t="str">
            <v>Triangular</v>
          </cell>
          <cell r="CR408">
            <v>2.5650568669870454E-4</v>
          </cell>
          <cell r="CS408">
            <v>4.8804179347478674E-3</v>
          </cell>
          <cell r="CT408">
            <v>2.1417903160151228E-2</v>
          </cell>
          <cell r="CU408" t="str">
            <v>Triangular</v>
          </cell>
          <cell r="CV408">
            <v>1.3221225858600343E-2</v>
          </cell>
          <cell r="CW408">
            <v>4.2182583040842957E-2</v>
          </cell>
          <cell r="CX408">
            <v>7.4197403928147915E-2</v>
          </cell>
          <cell r="CY408" t="str">
            <v>Triangular</v>
          </cell>
          <cell r="CZ408">
            <v>1.3221225858600343E-2</v>
          </cell>
          <cell r="DA408">
            <v>4.2182583040842957E-2</v>
          </cell>
          <cell r="DB408">
            <v>7.4197403928147915E-2</v>
          </cell>
          <cell r="DC408" t="str">
            <v>Triangular</v>
          </cell>
          <cell r="DD408">
            <v>3.1520008843694707E-2</v>
          </cell>
          <cell r="DE408">
            <v>5.5332363105260525E-2</v>
          </cell>
          <cell r="DF408">
            <v>7.6583588941106312E-2</v>
          </cell>
          <cell r="DG408" t="str">
            <v>Triangular</v>
          </cell>
          <cell r="DH408">
            <v>3.1520008843694707E-2</v>
          </cell>
          <cell r="DI408">
            <v>5.5332363105260525E-2</v>
          </cell>
          <cell r="DJ408">
            <v>7.6583588941106312E-2</v>
          </cell>
          <cell r="DK408" t="str">
            <v>Triangular</v>
          </cell>
          <cell r="DL408">
            <v>0.13729857818192862</v>
          </cell>
          <cell r="DM408">
            <v>0.48603291899958695</v>
          </cell>
          <cell r="DN408">
            <v>0.95744241091433824</v>
          </cell>
          <cell r="DO408" t="str">
            <v>Triangular</v>
          </cell>
          <cell r="EB408">
            <v>4.1948537535370202E-3</v>
          </cell>
          <cell r="EC408">
            <v>5.8567823314515152E-3</v>
          </cell>
          <cell r="ED408">
            <v>7.6798754046402762E-3</v>
          </cell>
          <cell r="EE408" t="str">
            <v>Triangular</v>
          </cell>
        </row>
        <row r="409">
          <cell r="E409" t="str">
            <v>2_COMB_CO2ef_cd</v>
          </cell>
          <cell r="F409" t="str">
            <v>kg/scf combusted</v>
          </cell>
          <cell r="G409" t="e">
            <v>#NAME?</v>
          </cell>
          <cell r="H409">
            <v>33.269381911242853</v>
          </cell>
          <cell r="I409">
            <v>42.322385409327033</v>
          </cell>
          <cell r="J409">
            <v>50.500131825574243</v>
          </cell>
          <cell r="K409" t="str">
            <v>Triangular</v>
          </cell>
          <cell r="L409">
            <v>33.269381911242853</v>
          </cell>
          <cell r="M409">
            <v>42.322385409327033</v>
          </cell>
          <cell r="N409">
            <v>50.500131825574243</v>
          </cell>
          <cell r="O409" t="str">
            <v>Triangular</v>
          </cell>
          <cell r="P409">
            <v>56.134269152195607</v>
          </cell>
          <cell r="Q409">
            <v>60.8570598469678</v>
          </cell>
          <cell r="R409">
            <v>64.523977826083936</v>
          </cell>
          <cell r="S409" t="str">
            <v>Triangular</v>
          </cell>
          <cell r="T409">
            <v>56.134269152195607</v>
          </cell>
          <cell r="U409">
            <v>60.8570598469678</v>
          </cell>
          <cell r="V409">
            <v>64.523977826083936</v>
          </cell>
          <cell r="W409" t="str">
            <v>Triangular</v>
          </cell>
          <cell r="X409">
            <v>56.134269152195607</v>
          </cell>
          <cell r="Y409">
            <v>60.8570598469678</v>
          </cell>
          <cell r="Z409">
            <v>64.523977826083936</v>
          </cell>
          <cell r="AA409" t="str">
            <v>Triangular</v>
          </cell>
          <cell r="AB409">
            <v>26.763987964008003</v>
          </cell>
          <cell r="AC409">
            <v>40.927435630694198</v>
          </cell>
          <cell r="AD409">
            <v>53.978322959821845</v>
          </cell>
          <cell r="AE409" t="str">
            <v>Triangular</v>
          </cell>
          <cell r="AF409">
            <v>26.763987964008003</v>
          </cell>
          <cell r="AG409">
            <v>40.927435630694198</v>
          </cell>
          <cell r="AH409">
            <v>53.978322959821845</v>
          </cell>
          <cell r="AI409" t="str">
            <v>Triangular</v>
          </cell>
          <cell r="AJ409">
            <v>26.763987964008003</v>
          </cell>
          <cell r="AK409">
            <v>40.927435630694198</v>
          </cell>
          <cell r="AL409">
            <v>53.978322959821845</v>
          </cell>
          <cell r="AM409" t="str">
            <v>Triangular</v>
          </cell>
          <cell r="AN409">
            <v>49.835464809008641</v>
          </cell>
          <cell r="AO409">
            <v>55.022595937538604</v>
          </cell>
          <cell r="AP409">
            <v>57.179932824864771</v>
          </cell>
          <cell r="AQ409" t="str">
            <v>Triangular</v>
          </cell>
          <cell r="AR409">
            <v>49.835464809008641</v>
          </cell>
          <cell r="AS409">
            <v>55.022595937538604</v>
          </cell>
          <cell r="AT409">
            <v>57.179932824864771</v>
          </cell>
          <cell r="AU409" t="str">
            <v>Triangular</v>
          </cell>
          <cell r="AV409">
            <v>49.835464809008641</v>
          </cell>
          <cell r="AW409">
            <v>55.022595937538604</v>
          </cell>
          <cell r="AX409">
            <v>57.179932824864771</v>
          </cell>
          <cell r="AY409" t="str">
            <v>Triangular</v>
          </cell>
          <cell r="AZ409">
            <v>53.151747385580336</v>
          </cell>
          <cell r="BA409">
            <v>54.808379760971256</v>
          </cell>
          <cell r="BB409">
            <v>57.427325040325364</v>
          </cell>
          <cell r="BC409" t="str">
            <v>Triangular</v>
          </cell>
          <cell r="BD409">
            <v>53.151747385580336</v>
          </cell>
          <cell r="BE409">
            <v>54.808379760971256</v>
          </cell>
          <cell r="BF409">
            <v>57.427325040325364</v>
          </cell>
          <cell r="BG409" t="str">
            <v>Triangular</v>
          </cell>
          <cell r="BH409">
            <v>56.491575078614112</v>
          </cell>
          <cell r="BI409">
            <v>60.295978692842823</v>
          </cell>
          <cell r="BJ409">
            <v>64.43246556692327</v>
          </cell>
          <cell r="BK409" t="str">
            <v>Triangular</v>
          </cell>
          <cell r="BL409">
            <v>57.774652705414823</v>
          </cell>
          <cell r="BM409">
            <v>61.208099463312266</v>
          </cell>
          <cell r="BN409">
            <v>65.13887104571269</v>
          </cell>
          <cell r="BO409" t="str">
            <v>Triangular</v>
          </cell>
          <cell r="BP409">
            <v>57.774652705414823</v>
          </cell>
          <cell r="BQ409">
            <v>61.208099463312266</v>
          </cell>
          <cell r="BR409">
            <v>65.13887104571269</v>
          </cell>
          <cell r="BS409" t="str">
            <v>Triangular</v>
          </cell>
          <cell r="BT409">
            <v>57.774652705414823</v>
          </cell>
          <cell r="BU409">
            <v>61.208099463312266</v>
          </cell>
          <cell r="BV409">
            <v>65.13887104571269</v>
          </cell>
          <cell r="BW409" t="str">
            <v>Triangular</v>
          </cell>
          <cell r="BX409">
            <v>54.027341900451539</v>
          </cell>
          <cell r="BY409">
            <v>55.259879468978731</v>
          </cell>
          <cell r="BZ409">
            <v>57.564589731319025</v>
          </cell>
          <cell r="CA409" t="str">
            <v>Triangular</v>
          </cell>
          <cell r="CB409">
            <v>54.939751118785807</v>
          </cell>
          <cell r="CC409">
            <v>56.742748372377697</v>
          </cell>
          <cell r="CD409">
            <v>59.403264179569604</v>
          </cell>
          <cell r="CE409" t="str">
            <v>Triangular</v>
          </cell>
          <cell r="CF409">
            <v>18501.757761178855</v>
          </cell>
          <cell r="CG409">
            <v>26719.853762488812</v>
          </cell>
          <cell r="CH409">
            <v>36936.838321999334</v>
          </cell>
          <cell r="CI409" t="str">
            <v>Triangular</v>
          </cell>
          <cell r="CJ409">
            <v>18501.757761178855</v>
          </cell>
          <cell r="CK409">
            <v>26719.853762488812</v>
          </cell>
          <cell r="CL409">
            <v>36936.838321999334</v>
          </cell>
          <cell r="CM409" t="str">
            <v>Triangular</v>
          </cell>
          <cell r="CN409">
            <v>13.609890000154996</v>
          </cell>
          <cell r="CO409">
            <v>31.863733908190078</v>
          </cell>
          <cell r="CP409">
            <v>50.023461187860548</v>
          </cell>
          <cell r="CQ409" t="str">
            <v>Triangular</v>
          </cell>
          <cell r="CR409">
            <v>13.609890000154996</v>
          </cell>
          <cell r="CS409">
            <v>31.863733908190078</v>
          </cell>
          <cell r="CT409">
            <v>50.023461187860548</v>
          </cell>
          <cell r="CU409" t="str">
            <v>Triangular</v>
          </cell>
          <cell r="CV409">
            <v>54.780890221729521</v>
          </cell>
          <cell r="CW409">
            <v>55.73126441429752</v>
          </cell>
          <cell r="CX409">
            <v>56.844052906217961</v>
          </cell>
          <cell r="CY409" t="str">
            <v>Triangular</v>
          </cell>
          <cell r="CZ409">
            <v>54.780890221729521</v>
          </cell>
          <cell r="DA409">
            <v>55.73126441429752</v>
          </cell>
          <cell r="DB409">
            <v>56.844052906217961</v>
          </cell>
          <cell r="DC409" t="str">
            <v>Triangular</v>
          </cell>
          <cell r="DD409">
            <v>61.377221421953777</v>
          </cell>
          <cell r="DE409">
            <v>69.235022126102052</v>
          </cell>
          <cell r="DF409">
            <v>77.786698383824614</v>
          </cell>
          <cell r="DG409" t="str">
            <v>Triangular</v>
          </cell>
          <cell r="DH409">
            <v>61.377221421953777</v>
          </cell>
          <cell r="DI409">
            <v>69.235022126102052</v>
          </cell>
          <cell r="DJ409">
            <v>77.786698383824614</v>
          </cell>
          <cell r="DK409" t="str">
            <v>Triangular</v>
          </cell>
          <cell r="DL409">
            <v>124.67058083973514</v>
          </cell>
          <cell r="DM409">
            <v>361.03880819321739</v>
          </cell>
          <cell r="DN409">
            <v>681.122497147633</v>
          </cell>
          <cell r="DO409" t="str">
            <v>Triangular</v>
          </cell>
          <cell r="EB409">
            <v>8.6499254052527306E-6</v>
          </cell>
          <cell r="EC409">
            <v>1.2055592549229312E-5</v>
          </cell>
          <cell r="ED409">
            <v>1.5796491884571563E-5</v>
          </cell>
          <cell r="EE409" t="str">
            <v>Triangular</v>
          </cell>
        </row>
        <row r="410">
          <cell r="E410" t="str">
            <v>2_COMB_N2Oef_cd</v>
          </cell>
          <cell r="F410" t="str">
            <v>kg/scf combusted</v>
          </cell>
          <cell r="G410" t="e">
            <v>#NAME?</v>
          </cell>
          <cell r="H410">
            <v>6.4978998519983847E-5</v>
          </cell>
          <cell r="I410">
            <v>9.0752757966667486E-5</v>
          </cell>
          <cell r="J410">
            <v>1.2791950426625201E-4</v>
          </cell>
          <cell r="K410" t="str">
            <v>Triangular</v>
          </cell>
          <cell r="L410">
            <v>6.4978998519983847E-5</v>
          </cell>
          <cell r="M410">
            <v>9.0752757966667486E-5</v>
          </cell>
          <cell r="N410">
            <v>1.2791950426625201E-4</v>
          </cell>
          <cell r="O410" t="str">
            <v>Triangular</v>
          </cell>
          <cell r="P410">
            <v>9.1478605693994384E-5</v>
          </cell>
          <cell r="Q410">
            <v>1.0752802588612598E-4</v>
          </cell>
          <cell r="R410">
            <v>1.2944773856020226E-4</v>
          </cell>
          <cell r="S410" t="str">
            <v>Triangular</v>
          </cell>
          <cell r="T410">
            <v>9.1478605693994384E-5</v>
          </cell>
          <cell r="U410">
            <v>1.0752802588612598E-4</v>
          </cell>
          <cell r="V410">
            <v>1.2944773856020226E-4</v>
          </cell>
          <cell r="W410" t="str">
            <v>Triangular</v>
          </cell>
          <cell r="X410">
            <v>9.1478605693994384E-5</v>
          </cell>
          <cell r="Y410">
            <v>1.0752802588612598E-4</v>
          </cell>
          <cell r="Z410">
            <v>1.2944773856020226E-4</v>
          </cell>
          <cell r="AA410" t="str">
            <v>Triangular</v>
          </cell>
          <cell r="AB410">
            <v>5.4835705964796535E-5</v>
          </cell>
          <cell r="AC410">
            <v>9.7132771653421165E-5</v>
          </cell>
          <cell r="AD410">
            <v>1.7261131911254585E-4</v>
          </cell>
          <cell r="AE410" t="str">
            <v>Triangular</v>
          </cell>
          <cell r="AF410">
            <v>5.4835705964796535E-5</v>
          </cell>
          <cell r="AG410">
            <v>9.7132771653421165E-5</v>
          </cell>
          <cell r="AH410">
            <v>1.7261131911254585E-4</v>
          </cell>
          <cell r="AI410" t="str">
            <v>Triangular</v>
          </cell>
          <cell r="AJ410">
            <v>5.4835705964796535E-5</v>
          </cell>
          <cell r="AK410">
            <v>9.7132771653421165E-5</v>
          </cell>
          <cell r="AL410">
            <v>1.7261131911254585E-4</v>
          </cell>
          <cell r="AM410" t="str">
            <v>Triangular</v>
          </cell>
          <cell r="AN410">
            <v>1.1300303416846186E-4</v>
          </cell>
          <cell r="AO410">
            <v>2.560978263194322E-4</v>
          </cell>
          <cell r="AP410">
            <v>3.8789008463175272E-4</v>
          </cell>
          <cell r="AQ410" t="str">
            <v>Triangular</v>
          </cell>
          <cell r="AR410">
            <v>1.1300303416846186E-4</v>
          </cell>
          <cell r="AS410">
            <v>2.560978263194322E-4</v>
          </cell>
          <cell r="AT410">
            <v>3.8789008463175272E-4</v>
          </cell>
          <cell r="AU410" t="str">
            <v>Triangular</v>
          </cell>
          <cell r="AV410">
            <v>1.1300303416846186E-4</v>
          </cell>
          <cell r="AW410">
            <v>2.560978263194322E-4</v>
          </cell>
          <cell r="AX410">
            <v>3.8789008463175272E-4</v>
          </cell>
          <cell r="AY410" t="str">
            <v>Triangular</v>
          </cell>
          <cell r="AZ410">
            <v>1.0068972695822853E-4</v>
          </cell>
          <cell r="BA410">
            <v>1.5323679329546161E-4</v>
          </cell>
          <cell r="BB410">
            <v>2.5285319687463854E-4</v>
          </cell>
          <cell r="BC410" t="str">
            <v>Triangular</v>
          </cell>
          <cell r="BD410">
            <v>1.0068972695822853E-4</v>
          </cell>
          <cell r="BE410">
            <v>1.5323679329546161E-4</v>
          </cell>
          <cell r="BF410">
            <v>2.5285319687463854E-4</v>
          </cell>
          <cell r="BG410" t="str">
            <v>Triangular</v>
          </cell>
          <cell r="BH410">
            <v>1.0725917473193126E-4</v>
          </cell>
          <cell r="BI410">
            <v>2.4079028014930469E-4</v>
          </cell>
          <cell r="BJ410">
            <v>4.6104477916348566E-4</v>
          </cell>
          <cell r="BK410" t="str">
            <v>Triangular</v>
          </cell>
          <cell r="BL410">
            <v>1.1105761866328035E-4</v>
          </cell>
          <cell r="BM410">
            <v>1.7778809232463452E-4</v>
          </cell>
          <cell r="BN410">
            <v>2.7502848390661624E-4</v>
          </cell>
          <cell r="BO410" t="str">
            <v>Triangular</v>
          </cell>
          <cell r="BP410">
            <v>1.1105761866328035E-4</v>
          </cell>
          <cell r="BQ410">
            <v>1.7778809232463452E-4</v>
          </cell>
          <cell r="BR410">
            <v>2.7502848390661624E-4</v>
          </cell>
          <cell r="BS410" t="str">
            <v>Triangular</v>
          </cell>
          <cell r="BT410">
            <v>1.1105761866328035E-4</v>
          </cell>
          <cell r="BU410">
            <v>1.7778809232463452E-4</v>
          </cell>
          <cell r="BV410">
            <v>2.7502848390661624E-4</v>
          </cell>
          <cell r="BW410" t="str">
            <v>Triangular</v>
          </cell>
          <cell r="BX410">
            <v>7.7176410198565606E-5</v>
          </cell>
          <cell r="BY410">
            <v>1.6799176198080916E-4</v>
          </cell>
          <cell r="BZ410">
            <v>2.9422801898502715E-4</v>
          </cell>
          <cell r="CA410" t="str">
            <v>Triangular</v>
          </cell>
          <cell r="CB410">
            <v>1.0268572552940798E-4</v>
          </cell>
          <cell r="CC410">
            <v>1.2768062193610095E-4</v>
          </cell>
          <cell r="CD410">
            <v>2.3856737606230624E-4</v>
          </cell>
          <cell r="CE410" t="str">
            <v>Triangular</v>
          </cell>
          <cell r="CF410">
            <v>3.4629491810654507E-2</v>
          </cell>
          <cell r="CG410">
            <v>5.0016761356346688E-2</v>
          </cell>
          <cell r="CH410">
            <v>6.9141602688332929E-2</v>
          </cell>
          <cell r="CI410" t="str">
            <v>Triangular</v>
          </cell>
          <cell r="CJ410">
            <v>3.4629491810654507E-2</v>
          </cell>
          <cell r="CK410">
            <v>5.0016761356346688E-2</v>
          </cell>
          <cell r="CL410">
            <v>6.9141602688332929E-2</v>
          </cell>
          <cell r="CM410" t="str">
            <v>Triangular</v>
          </cell>
          <cell r="CN410">
            <v>2.5617212923875822E-5</v>
          </cell>
          <cell r="CO410">
            <v>6.0802004090786383E-5</v>
          </cell>
          <cell r="CP410">
            <v>9.644213798387851E-5</v>
          </cell>
          <cell r="CQ410" t="str">
            <v>Triangular</v>
          </cell>
          <cell r="CR410">
            <v>2.5617212923875822E-5</v>
          </cell>
          <cell r="CS410">
            <v>6.0802004090786383E-5</v>
          </cell>
          <cell r="CT410">
            <v>9.644213798387851E-5</v>
          </cell>
          <cell r="CU410" t="str">
            <v>Triangular</v>
          </cell>
          <cell r="CV410">
            <v>1.0579319276439418E-4</v>
          </cell>
          <cell r="CW410">
            <v>1.2766769178163941E-4</v>
          </cell>
          <cell r="CX410">
            <v>1.9290111940164451E-4</v>
          </cell>
          <cell r="CY410" t="str">
            <v>Triangular</v>
          </cell>
          <cell r="CZ410">
            <v>1.0579319276439418E-4</v>
          </cell>
          <cell r="DA410">
            <v>1.2766769178163941E-4</v>
          </cell>
          <cell r="DB410">
            <v>1.9290111940164451E-4</v>
          </cell>
          <cell r="DC410" t="str">
            <v>Triangular</v>
          </cell>
          <cell r="DD410">
            <v>1.2496979161328905E-4</v>
          </cell>
          <cell r="DE410">
            <v>1.7629922328958402E-4</v>
          </cell>
          <cell r="DF410">
            <v>2.7261104630662972E-4</v>
          </cell>
          <cell r="DG410" t="str">
            <v>Triangular</v>
          </cell>
          <cell r="DH410">
            <v>1.2496979161328905E-4</v>
          </cell>
          <cell r="DI410">
            <v>1.7629922328958402E-4</v>
          </cell>
          <cell r="DJ410">
            <v>2.7261104630662972E-4</v>
          </cell>
          <cell r="DK410" t="str">
            <v>Triangular</v>
          </cell>
          <cell r="DL410">
            <v>2.2416055524740629E-4</v>
          </cell>
          <cell r="DM410">
            <v>6.5653657796548232E-4</v>
          </cell>
          <cell r="DN410">
            <v>1.2184213452497686E-3</v>
          </cell>
          <cell r="DO410" t="str">
            <v>Triangular</v>
          </cell>
          <cell r="EB410">
            <v>4.6141843567725038</v>
          </cell>
          <cell r="EC410">
            <v>6.4319999954863007</v>
          </cell>
          <cell r="ED410">
            <v>8.4296497230922007</v>
          </cell>
          <cell r="EE410" t="str">
            <v>Triangular</v>
          </cell>
        </row>
        <row r="411">
          <cell r="E411" t="str">
            <v>2_COMB_cd_flare_rate</v>
          </cell>
          <cell r="G411" t="e">
            <v>#NAME?</v>
          </cell>
          <cell r="H411">
            <v>0</v>
          </cell>
          <cell r="I411">
            <v>0</v>
          </cell>
          <cell r="J411">
            <v>0</v>
          </cell>
          <cell r="K411" t="str">
            <v>Uniform</v>
          </cell>
          <cell r="L411">
            <v>0</v>
          </cell>
          <cell r="M411">
            <v>0</v>
          </cell>
          <cell r="N411">
            <v>0</v>
          </cell>
          <cell r="O411" t="str">
            <v>Uniform</v>
          </cell>
          <cell r="P411">
            <v>0</v>
          </cell>
          <cell r="Q411">
            <v>0</v>
          </cell>
          <cell r="R411">
            <v>0</v>
          </cell>
          <cell r="S411" t="str">
            <v>Uniform</v>
          </cell>
          <cell r="T411">
            <v>0</v>
          </cell>
          <cell r="U411">
            <v>0</v>
          </cell>
          <cell r="V411">
            <v>0</v>
          </cell>
          <cell r="W411" t="str">
            <v>Uniform</v>
          </cell>
          <cell r="X411">
            <v>0</v>
          </cell>
          <cell r="Y411">
            <v>0</v>
          </cell>
          <cell r="Z411">
            <v>0</v>
          </cell>
          <cell r="AA411" t="str">
            <v>Uniform</v>
          </cell>
          <cell r="AB411">
            <v>0</v>
          </cell>
          <cell r="AC411">
            <v>0</v>
          </cell>
          <cell r="AD411">
            <v>0</v>
          </cell>
          <cell r="AE411" t="str">
            <v>Uniform</v>
          </cell>
          <cell r="AF411">
            <v>0</v>
          </cell>
          <cell r="AG411">
            <v>0</v>
          </cell>
          <cell r="AH411">
            <v>0</v>
          </cell>
          <cell r="AI411" t="str">
            <v>Uniform</v>
          </cell>
          <cell r="AJ411">
            <v>0</v>
          </cell>
          <cell r="AK411">
            <v>0</v>
          </cell>
          <cell r="AL411">
            <v>0</v>
          </cell>
          <cell r="AM411" t="str">
            <v>Uniform</v>
          </cell>
          <cell r="AN411">
            <v>0</v>
          </cell>
          <cell r="AO411">
            <v>0</v>
          </cell>
          <cell r="AP411">
            <v>0</v>
          </cell>
          <cell r="AQ411" t="str">
            <v>Uniform</v>
          </cell>
          <cell r="AR411">
            <v>0</v>
          </cell>
          <cell r="AS411">
            <v>0</v>
          </cell>
          <cell r="AT411">
            <v>0</v>
          </cell>
          <cell r="AU411" t="str">
            <v>Uniform</v>
          </cell>
          <cell r="AV411">
            <v>0</v>
          </cell>
          <cell r="AW411">
            <v>0</v>
          </cell>
          <cell r="AX411">
            <v>0</v>
          </cell>
          <cell r="AY411" t="str">
            <v>Uniform</v>
          </cell>
          <cell r="AZ411">
            <v>0</v>
          </cell>
          <cell r="BA411">
            <v>0</v>
          </cell>
          <cell r="BB411">
            <v>0</v>
          </cell>
          <cell r="BC411" t="str">
            <v>Uniform</v>
          </cell>
          <cell r="BD411">
            <v>0</v>
          </cell>
          <cell r="BE411">
            <v>0</v>
          </cell>
          <cell r="BF411">
            <v>0</v>
          </cell>
          <cell r="BG411" t="str">
            <v>Uniform</v>
          </cell>
          <cell r="BH411">
            <v>0</v>
          </cell>
          <cell r="BI411">
            <v>0</v>
          </cell>
          <cell r="BJ411">
            <v>0</v>
          </cell>
          <cell r="BK411" t="str">
            <v>Uniform</v>
          </cell>
          <cell r="BL411">
            <v>0</v>
          </cell>
          <cell r="BM411">
            <v>0</v>
          </cell>
          <cell r="BN411">
            <v>0</v>
          </cell>
          <cell r="BO411" t="str">
            <v>Uniform</v>
          </cell>
          <cell r="BP411">
            <v>0</v>
          </cell>
          <cell r="BQ411">
            <v>0</v>
          </cell>
          <cell r="BR411">
            <v>0</v>
          </cell>
          <cell r="BS411" t="str">
            <v>Uniform</v>
          </cell>
          <cell r="BT411">
            <v>0</v>
          </cell>
          <cell r="BU411">
            <v>0</v>
          </cell>
          <cell r="BV411">
            <v>0</v>
          </cell>
          <cell r="BW411" t="str">
            <v>Uniform</v>
          </cell>
          <cell r="BX411">
            <v>0</v>
          </cell>
          <cell r="BY411">
            <v>0</v>
          </cell>
          <cell r="BZ411">
            <v>0</v>
          </cell>
          <cell r="CA411" t="str">
            <v>Uniform</v>
          </cell>
          <cell r="CB411">
            <v>0</v>
          </cell>
          <cell r="CC411">
            <v>0</v>
          </cell>
          <cell r="CD411">
            <v>0</v>
          </cell>
          <cell r="CE411" t="str">
            <v>Uniform</v>
          </cell>
          <cell r="CF411">
            <v>0</v>
          </cell>
          <cell r="CG411">
            <v>0</v>
          </cell>
          <cell r="CH411">
            <v>0</v>
          </cell>
          <cell r="CI411" t="str">
            <v>Uniform</v>
          </cell>
          <cell r="CJ411">
            <v>0</v>
          </cell>
          <cell r="CK411">
            <v>0</v>
          </cell>
          <cell r="CL411">
            <v>0</v>
          </cell>
          <cell r="CM411" t="str">
            <v>Uniform</v>
          </cell>
          <cell r="CN411">
            <v>0</v>
          </cell>
          <cell r="CO411">
            <v>0</v>
          </cell>
          <cell r="CP411">
            <v>0</v>
          </cell>
          <cell r="CQ411" t="str">
            <v>Uniform</v>
          </cell>
          <cell r="CR411">
            <v>0</v>
          </cell>
          <cell r="CS411">
            <v>0</v>
          </cell>
          <cell r="CT411">
            <v>0</v>
          </cell>
          <cell r="CU411" t="str">
            <v>Uniform</v>
          </cell>
          <cell r="CV411">
            <v>0</v>
          </cell>
          <cell r="CW411">
            <v>0</v>
          </cell>
          <cell r="CX411">
            <v>0</v>
          </cell>
          <cell r="CY411" t="str">
            <v>Uniform</v>
          </cell>
          <cell r="CZ411">
            <v>0</v>
          </cell>
          <cell r="DA411">
            <v>0</v>
          </cell>
          <cell r="DB411">
            <v>0</v>
          </cell>
          <cell r="DC411" t="str">
            <v>Uniform</v>
          </cell>
          <cell r="DD411">
            <v>0</v>
          </cell>
          <cell r="DE411">
            <v>0</v>
          </cell>
          <cell r="DF411">
            <v>0</v>
          </cell>
          <cell r="DG411" t="str">
            <v>Uniform</v>
          </cell>
          <cell r="DH411">
            <v>0</v>
          </cell>
          <cell r="DI411">
            <v>0</v>
          </cell>
          <cell r="DJ411">
            <v>0</v>
          </cell>
          <cell r="DK411" t="str">
            <v>Uniform</v>
          </cell>
          <cell r="DL411">
            <v>0</v>
          </cell>
          <cell r="DM411">
            <v>0</v>
          </cell>
          <cell r="DN411">
            <v>0</v>
          </cell>
          <cell r="DO411" t="str">
            <v>Uniform</v>
          </cell>
          <cell r="EB411">
            <v>0</v>
          </cell>
          <cell r="EC411">
            <v>0</v>
          </cell>
          <cell r="ED411">
            <v>0</v>
          </cell>
          <cell r="EE411" t="str">
            <v>Uniform</v>
          </cell>
        </row>
        <row r="412">
          <cell r="E412" t="str">
            <v>2_COMB_cd_flare_eff</v>
          </cell>
          <cell r="G412" t="e">
            <v>#NAME?</v>
          </cell>
          <cell r="H412">
            <v>0</v>
          </cell>
          <cell r="I412">
            <v>0</v>
          </cell>
          <cell r="J412">
            <v>0</v>
          </cell>
          <cell r="K412" t="str">
            <v>Uniform</v>
          </cell>
          <cell r="L412">
            <v>0</v>
          </cell>
          <cell r="M412">
            <v>0</v>
          </cell>
          <cell r="N412">
            <v>0</v>
          </cell>
          <cell r="O412" t="str">
            <v>Uniform</v>
          </cell>
          <cell r="P412">
            <v>0</v>
          </cell>
          <cell r="Q412">
            <v>0</v>
          </cell>
          <cell r="R412">
            <v>0</v>
          </cell>
          <cell r="S412" t="str">
            <v>Uniform</v>
          </cell>
          <cell r="T412">
            <v>0</v>
          </cell>
          <cell r="U412">
            <v>0</v>
          </cell>
          <cell r="V412">
            <v>0</v>
          </cell>
          <cell r="W412" t="str">
            <v>Uniform</v>
          </cell>
          <cell r="X412">
            <v>0</v>
          </cell>
          <cell r="Y412">
            <v>0</v>
          </cell>
          <cell r="Z412">
            <v>0</v>
          </cell>
          <cell r="AA412" t="str">
            <v>Uniform</v>
          </cell>
          <cell r="AB412">
            <v>0</v>
          </cell>
          <cell r="AC412">
            <v>0</v>
          </cell>
          <cell r="AD412">
            <v>0</v>
          </cell>
          <cell r="AE412" t="str">
            <v>Uniform</v>
          </cell>
          <cell r="AF412">
            <v>0</v>
          </cell>
          <cell r="AG412">
            <v>0</v>
          </cell>
          <cell r="AH412">
            <v>0</v>
          </cell>
          <cell r="AI412" t="str">
            <v>Uniform</v>
          </cell>
          <cell r="AJ412">
            <v>0</v>
          </cell>
          <cell r="AK412">
            <v>0</v>
          </cell>
          <cell r="AL412">
            <v>0</v>
          </cell>
          <cell r="AM412" t="str">
            <v>Uniform</v>
          </cell>
          <cell r="AN412">
            <v>0</v>
          </cell>
          <cell r="AO412">
            <v>0</v>
          </cell>
          <cell r="AP412">
            <v>0</v>
          </cell>
          <cell r="AQ412" t="str">
            <v>Uniform</v>
          </cell>
          <cell r="AR412">
            <v>0</v>
          </cell>
          <cell r="AS412">
            <v>0</v>
          </cell>
          <cell r="AT412">
            <v>0</v>
          </cell>
          <cell r="AU412" t="str">
            <v>Uniform</v>
          </cell>
          <cell r="AV412">
            <v>0</v>
          </cell>
          <cell r="AW412">
            <v>0</v>
          </cell>
          <cell r="AX412">
            <v>0</v>
          </cell>
          <cell r="AY412" t="str">
            <v>Uniform</v>
          </cell>
          <cell r="AZ412">
            <v>0</v>
          </cell>
          <cell r="BA412">
            <v>0</v>
          </cell>
          <cell r="BB412">
            <v>0</v>
          </cell>
          <cell r="BC412" t="str">
            <v>Uniform</v>
          </cell>
          <cell r="BD412">
            <v>0</v>
          </cell>
          <cell r="BE412">
            <v>0</v>
          </cell>
          <cell r="BF412">
            <v>0</v>
          </cell>
          <cell r="BG412" t="str">
            <v>Uniform</v>
          </cell>
          <cell r="BH412">
            <v>0</v>
          </cell>
          <cell r="BI412">
            <v>0</v>
          </cell>
          <cell r="BJ412">
            <v>0</v>
          </cell>
          <cell r="BK412" t="str">
            <v>Uniform</v>
          </cell>
          <cell r="BL412">
            <v>0</v>
          </cell>
          <cell r="BM412">
            <v>0</v>
          </cell>
          <cell r="BN412">
            <v>0</v>
          </cell>
          <cell r="BO412" t="str">
            <v>Uniform</v>
          </cell>
          <cell r="BP412">
            <v>0</v>
          </cell>
          <cell r="BQ412">
            <v>0</v>
          </cell>
          <cell r="BR412">
            <v>0</v>
          </cell>
          <cell r="BS412" t="str">
            <v>Uniform</v>
          </cell>
          <cell r="BT412">
            <v>0</v>
          </cell>
          <cell r="BU412">
            <v>0</v>
          </cell>
          <cell r="BV412">
            <v>0</v>
          </cell>
          <cell r="BW412" t="str">
            <v>Uniform</v>
          </cell>
          <cell r="BX412">
            <v>0</v>
          </cell>
          <cell r="BY412">
            <v>0</v>
          </cell>
          <cell r="BZ412">
            <v>0</v>
          </cell>
          <cell r="CA412" t="str">
            <v>Uniform</v>
          </cell>
          <cell r="CB412">
            <v>0</v>
          </cell>
          <cell r="CC412">
            <v>0</v>
          </cell>
          <cell r="CD412">
            <v>0</v>
          </cell>
          <cell r="CE412" t="str">
            <v>Uniform</v>
          </cell>
          <cell r="CF412">
            <v>0</v>
          </cell>
          <cell r="CG412">
            <v>0</v>
          </cell>
          <cell r="CH412">
            <v>0</v>
          </cell>
          <cell r="CI412" t="str">
            <v>Uniform</v>
          </cell>
          <cell r="CJ412">
            <v>0</v>
          </cell>
          <cell r="CK412">
            <v>0</v>
          </cell>
          <cell r="CL412">
            <v>0</v>
          </cell>
          <cell r="CM412" t="str">
            <v>Uniform</v>
          </cell>
          <cell r="CN412">
            <v>0</v>
          </cell>
          <cell r="CO412">
            <v>0</v>
          </cell>
          <cell r="CP412">
            <v>0</v>
          </cell>
          <cell r="CQ412" t="str">
            <v>Uniform</v>
          </cell>
          <cell r="CR412">
            <v>0</v>
          </cell>
          <cell r="CS412">
            <v>0</v>
          </cell>
          <cell r="CT412">
            <v>0</v>
          </cell>
          <cell r="CU412" t="str">
            <v>Uniform</v>
          </cell>
          <cell r="CV412">
            <v>0</v>
          </cell>
          <cell r="CW412">
            <v>0</v>
          </cell>
          <cell r="CX412">
            <v>0</v>
          </cell>
          <cell r="CY412" t="str">
            <v>Uniform</v>
          </cell>
          <cell r="CZ412">
            <v>0</v>
          </cell>
          <cell r="DA412">
            <v>0</v>
          </cell>
          <cell r="DB412">
            <v>0</v>
          </cell>
          <cell r="DC412" t="str">
            <v>Uniform</v>
          </cell>
          <cell r="DD412">
            <v>0</v>
          </cell>
          <cell r="DE412">
            <v>0</v>
          </cell>
          <cell r="DF412">
            <v>0</v>
          </cell>
          <cell r="DG412" t="str">
            <v>Uniform</v>
          </cell>
          <cell r="DH412">
            <v>0</v>
          </cell>
          <cell r="DI412">
            <v>0</v>
          </cell>
          <cell r="DJ412">
            <v>0</v>
          </cell>
          <cell r="DK412" t="str">
            <v>Uniform</v>
          </cell>
          <cell r="DL412">
            <v>0</v>
          </cell>
          <cell r="DM412">
            <v>0</v>
          </cell>
          <cell r="DN412">
            <v>0</v>
          </cell>
          <cell r="DO412" t="str">
            <v>Uniform</v>
          </cell>
          <cell r="EB412">
            <v>0</v>
          </cell>
          <cell r="EC412">
            <v>0</v>
          </cell>
          <cell r="ED412">
            <v>0</v>
          </cell>
          <cell r="EE412" t="str">
            <v>Uniform</v>
          </cell>
        </row>
        <row r="413">
          <cell r="E413" t="str">
            <v>2_COMB_fuel_1M</v>
          </cell>
          <cell r="F413" t="str">
            <v>Mcf</v>
          </cell>
          <cell r="G413" t="e">
            <v>#NAME?</v>
          </cell>
          <cell r="H413">
            <v>56642.870658403786</v>
          </cell>
          <cell r="I413">
            <v>94403.003195970989</v>
          </cell>
          <cell r="J413">
            <v>135519.34545765657</v>
          </cell>
          <cell r="K413" t="str">
            <v>Triangular</v>
          </cell>
          <cell r="L413">
            <v>56642.870658403786</v>
          </cell>
          <cell r="M413">
            <v>94403.003195970989</v>
          </cell>
          <cell r="N413">
            <v>135519.34545765657</v>
          </cell>
          <cell r="O413" t="str">
            <v>Triangular</v>
          </cell>
          <cell r="P413">
            <v>13856.849722702704</v>
          </cell>
          <cell r="Q413">
            <v>77574.423705203008</v>
          </cell>
          <cell r="R413">
            <v>169062.17774637425</v>
          </cell>
          <cell r="S413" t="str">
            <v>Triangular</v>
          </cell>
          <cell r="T413">
            <v>13856.849722702704</v>
          </cell>
          <cell r="U413">
            <v>77574.423705203008</v>
          </cell>
          <cell r="V413">
            <v>169062.17774637425</v>
          </cell>
          <cell r="W413" t="str">
            <v>Triangular</v>
          </cell>
          <cell r="X413">
            <v>13856.849722702704</v>
          </cell>
          <cell r="Y413">
            <v>77574.423705203008</v>
          </cell>
          <cell r="Z413">
            <v>169062.17774637425</v>
          </cell>
          <cell r="AA413" t="str">
            <v>Triangular</v>
          </cell>
          <cell r="AB413">
            <v>0</v>
          </cell>
          <cell r="AC413">
            <v>3335.3922646599926</v>
          </cell>
          <cell r="AD413">
            <v>11623.719130000001</v>
          </cell>
          <cell r="AE413" t="str">
            <v>Triangular</v>
          </cell>
          <cell r="AF413">
            <v>0</v>
          </cell>
          <cell r="AG413">
            <v>3335.3922646599926</v>
          </cell>
          <cell r="AH413">
            <v>11623.719130000001</v>
          </cell>
          <cell r="AI413" t="str">
            <v>Triangular</v>
          </cell>
          <cell r="AJ413">
            <v>0</v>
          </cell>
          <cell r="AK413">
            <v>3335.3922646599926</v>
          </cell>
          <cell r="AL413">
            <v>11623.719130000001</v>
          </cell>
          <cell r="AM413" t="str">
            <v>Triangular</v>
          </cell>
          <cell r="AN413">
            <v>0</v>
          </cell>
          <cell r="AO413">
            <v>46274.607947195698</v>
          </cell>
          <cell r="AP413">
            <v>137840.22700643764</v>
          </cell>
          <cell r="AQ413" t="str">
            <v>Triangular</v>
          </cell>
          <cell r="AR413">
            <v>0</v>
          </cell>
          <cell r="AS413">
            <v>46274.607947195698</v>
          </cell>
          <cell r="AT413">
            <v>137840.22700643764</v>
          </cell>
          <cell r="AU413" t="str">
            <v>Triangular</v>
          </cell>
          <cell r="AV413">
            <v>0</v>
          </cell>
          <cell r="AW413">
            <v>46274.607947195698</v>
          </cell>
          <cell r="AX413">
            <v>137840.22700643764</v>
          </cell>
          <cell r="AY413" t="str">
            <v>Triangular</v>
          </cell>
          <cell r="AZ413">
            <v>0</v>
          </cell>
          <cell r="BA413">
            <v>368972.52326548949</v>
          </cell>
          <cell r="BB413">
            <v>807578.02896000003</v>
          </cell>
          <cell r="BC413" t="str">
            <v>Triangular</v>
          </cell>
          <cell r="BD413">
            <v>0</v>
          </cell>
          <cell r="BE413">
            <v>368972.52326548949</v>
          </cell>
          <cell r="BF413">
            <v>807578.02896000003</v>
          </cell>
          <cell r="BG413" t="str">
            <v>Triangular</v>
          </cell>
          <cell r="BH413">
            <v>0</v>
          </cell>
          <cell r="BI413">
            <v>0</v>
          </cell>
          <cell r="BJ413">
            <v>0</v>
          </cell>
          <cell r="BK413" t="str">
            <v>Triangular</v>
          </cell>
          <cell r="BL413">
            <v>641.74891385635374</v>
          </cell>
          <cell r="BM413">
            <v>50346.298188470493</v>
          </cell>
          <cell r="BN413">
            <v>138682.85123254216</v>
          </cell>
          <cell r="BO413" t="str">
            <v>Triangular</v>
          </cell>
          <cell r="BP413">
            <v>641.74891385635374</v>
          </cell>
          <cell r="BQ413">
            <v>50346.298188470493</v>
          </cell>
          <cell r="BR413">
            <v>138682.85123254216</v>
          </cell>
          <cell r="BS413" t="str">
            <v>Triangular</v>
          </cell>
          <cell r="BT413">
            <v>641.74891385635374</v>
          </cell>
          <cell r="BU413">
            <v>50346.298188470493</v>
          </cell>
          <cell r="BV413">
            <v>138682.85123254216</v>
          </cell>
          <cell r="BW413" t="str">
            <v>Triangular</v>
          </cell>
          <cell r="BX413">
            <v>0</v>
          </cell>
          <cell r="BY413">
            <v>13233.2</v>
          </cell>
          <cell r="BZ413">
            <v>39459.549999999981</v>
          </cell>
          <cell r="CA413" t="str">
            <v>Triangular</v>
          </cell>
          <cell r="CB413">
            <v>0</v>
          </cell>
          <cell r="CC413">
            <v>6825.8244444444954</v>
          </cell>
          <cell r="CD413">
            <v>19026</v>
          </cell>
          <cell r="CE413" t="str">
            <v>Triangular</v>
          </cell>
          <cell r="CF413">
            <v>1224.8291666666673</v>
          </cell>
          <cell r="CG413">
            <v>50060.137939732609</v>
          </cell>
          <cell r="CH413">
            <v>155772.25132030461</v>
          </cell>
          <cell r="CI413" t="str">
            <v>Triangular</v>
          </cell>
          <cell r="CJ413">
            <v>1224.8291666666673</v>
          </cell>
          <cell r="CK413">
            <v>50060.137939732609</v>
          </cell>
          <cell r="CL413">
            <v>155772.25132030461</v>
          </cell>
          <cell r="CM413" t="str">
            <v>Triangular</v>
          </cell>
          <cell r="CN413">
            <v>1061.10869741125</v>
          </cell>
          <cell r="CO413">
            <v>96391.989874500592</v>
          </cell>
          <cell r="CP413">
            <v>204978.79670309997</v>
          </cell>
          <cell r="CQ413" t="str">
            <v>Triangular</v>
          </cell>
          <cell r="CR413">
            <v>1061.10869741125</v>
          </cell>
          <cell r="CS413">
            <v>96391.989874500592</v>
          </cell>
          <cell r="CT413">
            <v>204978.79670309997</v>
          </cell>
          <cell r="CU413" t="str">
            <v>Triangular</v>
          </cell>
          <cell r="CV413">
            <v>4.9724313428571429</v>
          </cell>
          <cell r="CW413">
            <v>5030.9670678004341</v>
          </cell>
          <cell r="CX413">
            <v>9871.4285714285706</v>
          </cell>
          <cell r="CY413" t="str">
            <v>Triangular</v>
          </cell>
          <cell r="CZ413">
            <v>4.9724313428571429</v>
          </cell>
          <cell r="DA413">
            <v>5030.9670678004341</v>
          </cell>
          <cell r="DB413">
            <v>9871.4285714285706</v>
          </cell>
          <cell r="DC413" t="str">
            <v>Triangular</v>
          </cell>
          <cell r="DD413">
            <v>0</v>
          </cell>
          <cell r="DE413">
            <v>0</v>
          </cell>
          <cell r="DF413">
            <v>0</v>
          </cell>
          <cell r="DG413" t="str">
            <v>Triangular</v>
          </cell>
          <cell r="DH413">
            <v>0</v>
          </cell>
          <cell r="DI413">
            <v>0</v>
          </cell>
          <cell r="DJ413">
            <v>0</v>
          </cell>
          <cell r="DK413" t="str">
            <v>Triangular</v>
          </cell>
          <cell r="DL413">
            <v>888.27736120000009</v>
          </cell>
          <cell r="DM413">
            <v>14036.112048691228</v>
          </cell>
          <cell r="DN413">
            <v>32841.406917014996</v>
          </cell>
          <cell r="DO413" t="str">
            <v>Triangular</v>
          </cell>
          <cell r="EB413">
            <v>1882038.2040715292</v>
          </cell>
          <cell r="EC413">
            <v>3233677.1094020577</v>
          </cell>
          <cell r="ED413">
            <v>4660029.9624824384</v>
          </cell>
          <cell r="EE413" t="str">
            <v>Triangular</v>
          </cell>
        </row>
        <row r="414">
          <cell r="E414" t="str">
            <v>2_COMB_CH4ef_1M</v>
          </cell>
          <cell r="F414" t="str">
            <v>kg/scf combusted</v>
          </cell>
          <cell r="G414" t="e">
            <v>#NAME?</v>
          </cell>
          <cell r="H414">
            <v>3.8866885547490103E-3</v>
          </cell>
          <cell r="I414">
            <v>8.7331475893369422E-3</v>
          </cell>
          <cell r="J414">
            <v>1.4919681703475038E-2</v>
          </cell>
          <cell r="K414" t="str">
            <v>Triangular</v>
          </cell>
          <cell r="L414">
            <v>3.8866885547490103E-3</v>
          </cell>
          <cell r="M414">
            <v>8.7331475893369422E-3</v>
          </cell>
          <cell r="N414">
            <v>1.4919681703475038E-2</v>
          </cell>
          <cell r="O414" t="str">
            <v>Triangular</v>
          </cell>
          <cell r="P414">
            <v>9.559708298255103E-3</v>
          </cell>
          <cell r="Q414">
            <v>2.2677995265964337E-2</v>
          </cell>
          <cell r="R414">
            <v>4.0913748227949361E-2</v>
          </cell>
          <cell r="S414" t="str">
            <v>Triangular</v>
          </cell>
          <cell r="T414">
            <v>9.559708298255103E-3</v>
          </cell>
          <cell r="U414">
            <v>2.2677995265964337E-2</v>
          </cell>
          <cell r="V414">
            <v>4.0913748227949361E-2</v>
          </cell>
          <cell r="W414" t="str">
            <v>Triangular</v>
          </cell>
          <cell r="X414">
            <v>9.559708298255103E-3</v>
          </cell>
          <cell r="Y414">
            <v>2.2677995265964337E-2</v>
          </cell>
          <cell r="Z414">
            <v>4.0913748227949361E-2</v>
          </cell>
          <cell r="AA414" t="str">
            <v>Triangular</v>
          </cell>
          <cell r="AB414">
            <v>0</v>
          </cell>
          <cell r="AC414">
            <v>2.3772615140012853E-4</v>
          </cell>
          <cell r="AD414">
            <v>6.0894558974008506E-4</v>
          </cell>
          <cell r="AE414" t="str">
            <v>Triangular</v>
          </cell>
          <cell r="AF414">
            <v>0</v>
          </cell>
          <cell r="AG414">
            <v>2.3772615140012853E-4</v>
          </cell>
          <cell r="AH414">
            <v>6.0894558974008506E-4</v>
          </cell>
          <cell r="AI414" t="str">
            <v>Triangular</v>
          </cell>
          <cell r="AJ414">
            <v>0</v>
          </cell>
          <cell r="AK414">
            <v>2.3772615140012853E-4</v>
          </cell>
          <cell r="AL414">
            <v>6.0894558974008506E-4</v>
          </cell>
          <cell r="AM414" t="str">
            <v>Triangular</v>
          </cell>
          <cell r="AN414">
            <v>0</v>
          </cell>
          <cell r="AO414">
            <v>2.0934674922485274E-3</v>
          </cell>
          <cell r="AP414">
            <v>8.7511831089107112E-3</v>
          </cell>
          <cell r="AQ414" t="str">
            <v>Triangular</v>
          </cell>
          <cell r="AR414">
            <v>0</v>
          </cell>
          <cell r="AS414">
            <v>2.0934674922485274E-3</v>
          </cell>
          <cell r="AT414">
            <v>8.7511831089107112E-3</v>
          </cell>
          <cell r="AU414" t="str">
            <v>Triangular</v>
          </cell>
          <cell r="AV414">
            <v>0</v>
          </cell>
          <cell r="AW414">
            <v>2.0934674922485274E-3</v>
          </cell>
          <cell r="AX414">
            <v>8.7511831089107112E-3</v>
          </cell>
          <cell r="AY414" t="str">
            <v>Triangular</v>
          </cell>
          <cell r="AZ414">
            <v>0</v>
          </cell>
          <cell r="BA414">
            <v>1.4424624682210429E-4</v>
          </cell>
          <cell r="BB414">
            <v>3.1563730158009912E-4</v>
          </cell>
          <cell r="BC414" t="str">
            <v>Triangular</v>
          </cell>
          <cell r="BD414">
            <v>0</v>
          </cell>
          <cell r="BE414">
            <v>1.4424624682210429E-4</v>
          </cell>
          <cell r="BF414">
            <v>3.1563730158009912E-4</v>
          </cell>
          <cell r="BG414" t="str">
            <v>Triangular</v>
          </cell>
          <cell r="BH414">
            <v>0</v>
          </cell>
          <cell r="BI414">
            <v>0</v>
          </cell>
          <cell r="BJ414">
            <v>0</v>
          </cell>
          <cell r="BK414" t="str">
            <v>Triangular</v>
          </cell>
          <cell r="BL414">
            <v>6.2375279021243725E-4</v>
          </cell>
          <cell r="BM414">
            <v>1.1054142563801628E-2</v>
          </cell>
          <cell r="BN414">
            <v>2.3844863455206956E-2</v>
          </cell>
          <cell r="BO414" t="str">
            <v>Triangular</v>
          </cell>
          <cell r="BP414">
            <v>6.2375279021243725E-4</v>
          </cell>
          <cell r="BQ414">
            <v>1.1054142563801628E-2</v>
          </cell>
          <cell r="BR414">
            <v>2.3844863455206956E-2</v>
          </cell>
          <cell r="BS414" t="str">
            <v>Triangular</v>
          </cell>
          <cell r="BT414">
            <v>6.2375279021243725E-4</v>
          </cell>
          <cell r="BU414">
            <v>1.1054142563801628E-2</v>
          </cell>
          <cell r="BV414">
            <v>2.3844863455206956E-2</v>
          </cell>
          <cell r="BW414" t="str">
            <v>Triangular</v>
          </cell>
          <cell r="BX414">
            <v>0</v>
          </cell>
          <cell r="BY414">
            <v>1.6493118986357435E-4</v>
          </cell>
          <cell r="BZ414">
            <v>5.0723528454788805E-4</v>
          </cell>
          <cell r="CA414" t="str">
            <v>Triangular</v>
          </cell>
          <cell r="CB414">
            <v>0</v>
          </cell>
          <cell r="CC414">
            <v>1.9823038754170143E-4</v>
          </cell>
          <cell r="CD414">
            <v>4.6994398783170517E-4</v>
          </cell>
          <cell r="CE414" t="str">
            <v>Triangular</v>
          </cell>
          <cell r="CF414">
            <v>2.8782242875914303E-5</v>
          </cell>
          <cell r="CG414">
            <v>4.5510869078258199E-3</v>
          </cell>
          <cell r="CH414">
            <v>1.1140066976834418E-2</v>
          </cell>
          <cell r="CI414" t="str">
            <v>Triangular</v>
          </cell>
          <cell r="CJ414">
            <v>2.8782242875914303E-5</v>
          </cell>
          <cell r="CK414">
            <v>4.5510869078258199E-3</v>
          </cell>
          <cell r="CL414">
            <v>1.1140066976834418E-2</v>
          </cell>
          <cell r="CM414" t="str">
            <v>Triangular</v>
          </cell>
          <cell r="CN414">
            <v>2.762894058183669E-4</v>
          </cell>
          <cell r="CO414">
            <v>2.4454050667107957E-2</v>
          </cell>
          <cell r="CP414">
            <v>5.343477409105591E-2</v>
          </cell>
          <cell r="CQ414" t="str">
            <v>Triangular</v>
          </cell>
          <cell r="CR414">
            <v>2.762894058183669E-4</v>
          </cell>
          <cell r="CS414">
            <v>2.4454050667107957E-2</v>
          </cell>
          <cell r="CT414">
            <v>5.343477409105591E-2</v>
          </cell>
          <cell r="CU414" t="str">
            <v>Triangular</v>
          </cell>
          <cell r="CV414">
            <v>0</v>
          </cell>
          <cell r="CW414">
            <v>3.6859623733719434E-4</v>
          </cell>
          <cell r="CX414">
            <v>7.2358900144717795E-4</v>
          </cell>
          <cell r="CY414" t="str">
            <v>Triangular</v>
          </cell>
          <cell r="CZ414">
            <v>0</v>
          </cell>
          <cell r="DA414">
            <v>3.6859623733719434E-4</v>
          </cell>
          <cell r="DB414">
            <v>7.2358900144717795E-4</v>
          </cell>
          <cell r="DC414" t="str">
            <v>Triangular</v>
          </cell>
          <cell r="DD414">
            <v>0</v>
          </cell>
          <cell r="DE414">
            <v>0</v>
          </cell>
          <cell r="DF414">
            <v>0</v>
          </cell>
          <cell r="DG414" t="str">
            <v>Triangular</v>
          </cell>
          <cell r="DH414">
            <v>0</v>
          </cell>
          <cell r="DI414">
            <v>0</v>
          </cell>
          <cell r="DJ414">
            <v>0</v>
          </cell>
          <cell r="DK414" t="str">
            <v>Triangular</v>
          </cell>
          <cell r="DL414">
            <v>0.13683749271235554</v>
          </cell>
          <cell r="DM414">
            <v>0.47971000592840407</v>
          </cell>
          <cell r="DN414">
            <v>0.95731360174622004</v>
          </cell>
          <cell r="DO414" t="str">
            <v>Triangular</v>
          </cell>
          <cell r="EB414">
            <v>7.682953890557729E-6</v>
          </cell>
          <cell r="EC414">
            <v>2.1758099984426734E-5</v>
          </cell>
          <cell r="ED414">
            <v>3.889458660579894E-5</v>
          </cell>
          <cell r="EE414" t="str">
            <v>Triangular</v>
          </cell>
        </row>
        <row r="415">
          <cell r="E415" t="str">
            <v>2_COMB_CO2ef_1M</v>
          </cell>
          <cell r="F415" t="str">
            <v>kg/scf combusted</v>
          </cell>
          <cell r="G415" t="e">
            <v>#NAME?</v>
          </cell>
          <cell r="H415">
            <v>16.611735749969071</v>
          </cell>
          <cell r="I415">
            <v>26.141740156899569</v>
          </cell>
          <cell r="J415">
            <v>36.312777191439757</v>
          </cell>
          <cell r="K415" t="str">
            <v>Triangular</v>
          </cell>
          <cell r="L415">
            <v>16.611735749969071</v>
          </cell>
          <cell r="M415">
            <v>26.141740156899569</v>
          </cell>
          <cell r="N415">
            <v>36.312777191439757</v>
          </cell>
          <cell r="O415" t="str">
            <v>Triangular</v>
          </cell>
          <cell r="P415">
            <v>8.9228446325387161</v>
          </cell>
          <cell r="Q415">
            <v>18.097279805518294</v>
          </cell>
          <cell r="R415">
            <v>27.643147323345218</v>
          </cell>
          <cell r="S415" t="str">
            <v>Triangular</v>
          </cell>
          <cell r="T415">
            <v>8.9228446325387161</v>
          </cell>
          <cell r="U415">
            <v>18.097279805518294</v>
          </cell>
          <cell r="V415">
            <v>27.643147323345218</v>
          </cell>
          <cell r="W415" t="str">
            <v>Triangular</v>
          </cell>
          <cell r="X415">
            <v>8.9228446325387161</v>
          </cell>
          <cell r="Y415">
            <v>18.097279805518294</v>
          </cell>
          <cell r="Z415">
            <v>27.643147323345218</v>
          </cell>
          <cell r="AA415" t="str">
            <v>Triangular</v>
          </cell>
          <cell r="AB415">
            <v>0</v>
          </cell>
          <cell r="AC415">
            <v>4.4453137055099248</v>
          </cell>
          <cell r="AD415">
            <v>12.944639405361453</v>
          </cell>
          <cell r="AE415" t="str">
            <v>Triangular</v>
          </cell>
          <cell r="AF415">
            <v>0</v>
          </cell>
          <cell r="AG415">
            <v>4.4453137055099248</v>
          </cell>
          <cell r="AH415">
            <v>12.944639405361453</v>
          </cell>
          <cell r="AI415" t="str">
            <v>Triangular</v>
          </cell>
          <cell r="AJ415">
            <v>0</v>
          </cell>
          <cell r="AK415">
            <v>4.4453137055099248</v>
          </cell>
          <cell r="AL415">
            <v>12.944639405361453</v>
          </cell>
          <cell r="AM415" t="str">
            <v>Triangular</v>
          </cell>
          <cell r="AN415">
            <v>0</v>
          </cell>
          <cell r="AO415">
            <v>6.1300263853503232</v>
          </cell>
          <cell r="AP415">
            <v>19.641580518132354</v>
          </cell>
          <cell r="AQ415" t="str">
            <v>Triangular</v>
          </cell>
          <cell r="AR415">
            <v>0</v>
          </cell>
          <cell r="AS415">
            <v>6.1300263853503232</v>
          </cell>
          <cell r="AT415">
            <v>19.641580518132354</v>
          </cell>
          <cell r="AU415" t="str">
            <v>Triangular</v>
          </cell>
          <cell r="AV415">
            <v>0</v>
          </cell>
          <cell r="AW415">
            <v>6.1300263853503232</v>
          </cell>
          <cell r="AX415">
            <v>19.641580518132354</v>
          </cell>
          <cell r="AY415" t="str">
            <v>Triangular</v>
          </cell>
          <cell r="AZ415">
            <v>0</v>
          </cell>
          <cell r="BA415">
            <v>10.219663773022715</v>
          </cell>
          <cell r="BB415">
            <v>21.016769355514725</v>
          </cell>
          <cell r="BC415" t="str">
            <v>Triangular</v>
          </cell>
          <cell r="BD415">
            <v>0</v>
          </cell>
          <cell r="BE415">
            <v>10.219663773022715</v>
          </cell>
          <cell r="BF415">
            <v>21.016769355514725</v>
          </cell>
          <cell r="BG415" t="str">
            <v>Triangular</v>
          </cell>
          <cell r="BH415">
            <v>0</v>
          </cell>
          <cell r="BI415">
            <v>0</v>
          </cell>
          <cell r="BJ415">
            <v>0</v>
          </cell>
          <cell r="BK415" t="str">
            <v>Triangular</v>
          </cell>
          <cell r="BL415">
            <v>14.037101725254789</v>
          </cell>
          <cell r="BM415">
            <v>27.161263688701609</v>
          </cell>
          <cell r="BN415">
            <v>41.21027839477</v>
          </cell>
          <cell r="BO415" t="str">
            <v>Triangular</v>
          </cell>
          <cell r="BP415">
            <v>14.037101725254789</v>
          </cell>
          <cell r="BQ415">
            <v>27.161263688701609</v>
          </cell>
          <cell r="BR415">
            <v>41.21027839477</v>
          </cell>
          <cell r="BS415" t="str">
            <v>Triangular</v>
          </cell>
          <cell r="BT415">
            <v>14.037101725254789</v>
          </cell>
          <cell r="BU415">
            <v>27.161263688701609</v>
          </cell>
          <cell r="BV415">
            <v>41.21027839477</v>
          </cell>
          <cell r="BW415" t="str">
            <v>Triangular</v>
          </cell>
          <cell r="BX415">
            <v>0</v>
          </cell>
          <cell r="BY415">
            <v>8.5990000152806729</v>
          </cell>
          <cell r="BZ415">
            <v>26.395284005110931</v>
          </cell>
          <cell r="CA415" t="str">
            <v>Triangular</v>
          </cell>
          <cell r="CB415">
            <v>0</v>
          </cell>
          <cell r="CC415">
            <v>10.100439123026561</v>
          </cell>
          <cell r="CD415">
            <v>23.920300085028003</v>
          </cell>
          <cell r="CE415" t="str">
            <v>Triangular</v>
          </cell>
          <cell r="CF415">
            <v>1.51219985253862</v>
          </cell>
          <cell r="CG415">
            <v>6.6571570778843601</v>
          </cell>
          <cell r="CH415">
            <v>13.527263632932767</v>
          </cell>
          <cell r="CI415" t="str">
            <v>Triangular</v>
          </cell>
          <cell r="CJ415">
            <v>1.51219985253862</v>
          </cell>
          <cell r="CK415">
            <v>6.6571570778843601</v>
          </cell>
          <cell r="CL415">
            <v>13.527263632932767</v>
          </cell>
          <cell r="CM415" t="str">
            <v>Triangular</v>
          </cell>
          <cell r="CN415">
            <v>28.662023868597259</v>
          </cell>
          <cell r="CO415">
            <v>45.983026585897925</v>
          </cell>
          <cell r="CP415">
            <v>58.740502906356653</v>
          </cell>
          <cell r="CQ415" t="str">
            <v>Triangular</v>
          </cell>
          <cell r="CR415">
            <v>28.662023868597259</v>
          </cell>
          <cell r="CS415">
            <v>45.983026585897925</v>
          </cell>
          <cell r="CT415">
            <v>58.740502906356653</v>
          </cell>
          <cell r="CU415" t="str">
            <v>Triangular</v>
          </cell>
          <cell r="CV415">
            <v>7.7770829026255939</v>
          </cell>
          <cell r="CW415">
            <v>23.658130941348794</v>
          </cell>
          <cell r="CX415">
            <v>38.886897855926499</v>
          </cell>
          <cell r="CY415" t="str">
            <v>Triangular</v>
          </cell>
          <cell r="CZ415">
            <v>7.7770829026255939</v>
          </cell>
          <cell r="DA415">
            <v>23.658130941348794</v>
          </cell>
          <cell r="DB415">
            <v>38.886897855926499</v>
          </cell>
          <cell r="DC415" t="str">
            <v>Triangular</v>
          </cell>
          <cell r="DD415">
            <v>0</v>
          </cell>
          <cell r="DE415">
            <v>0</v>
          </cell>
          <cell r="DF415">
            <v>0</v>
          </cell>
          <cell r="DG415" t="str">
            <v>Triangular</v>
          </cell>
          <cell r="DH415">
            <v>0</v>
          </cell>
          <cell r="DI415">
            <v>0</v>
          </cell>
          <cell r="DJ415">
            <v>0</v>
          </cell>
          <cell r="DK415" t="str">
            <v>Triangular</v>
          </cell>
          <cell r="DL415">
            <v>100.8734721297249</v>
          </cell>
          <cell r="DM415">
            <v>343.84150703924695</v>
          </cell>
          <cell r="DN415">
            <v>675.70610962003207</v>
          </cell>
          <cell r="DO415" t="str">
            <v>Triangular</v>
          </cell>
          <cell r="EB415">
            <v>1.9495584695575659E-2</v>
          </cell>
          <cell r="EC415">
            <v>2.9247652470660062E-2</v>
          </cell>
          <cell r="ED415">
            <v>4.1218212429377094E-2</v>
          </cell>
          <cell r="EE415" t="str">
            <v>Triangular</v>
          </cell>
        </row>
        <row r="416">
          <cell r="E416" t="str">
            <v>2_COMB_N2Oef_1M</v>
          </cell>
          <cell r="F416" t="str">
            <v>kg/scf combusted</v>
          </cell>
          <cell r="G416" t="e">
            <v>#NAME?</v>
          </cell>
          <cell r="H416">
            <v>2.7346889930871076E-5</v>
          </cell>
          <cell r="I416">
            <v>4.3526419534573222E-5</v>
          </cell>
          <cell r="J416">
            <v>6.1683110414789452E-5</v>
          </cell>
          <cell r="K416" t="str">
            <v>Triangular</v>
          </cell>
          <cell r="L416">
            <v>2.7346889930871076E-5</v>
          </cell>
          <cell r="M416">
            <v>4.3526419534573222E-5</v>
          </cell>
          <cell r="N416">
            <v>6.1683110414789452E-5</v>
          </cell>
          <cell r="O416" t="str">
            <v>Triangular</v>
          </cell>
          <cell r="P416">
            <v>1.7308288367123892E-5</v>
          </cell>
          <cell r="Q416">
            <v>3.401341600782516E-5</v>
          </cell>
          <cell r="R416">
            <v>5.2016794959055524E-5</v>
          </cell>
          <cell r="S416" t="str">
            <v>Triangular</v>
          </cell>
          <cell r="T416">
            <v>1.7308288367123892E-5</v>
          </cell>
          <cell r="U416">
            <v>3.401341600782516E-5</v>
          </cell>
          <cell r="V416">
            <v>5.2016794959055524E-5</v>
          </cell>
          <cell r="W416" t="str">
            <v>Triangular</v>
          </cell>
          <cell r="X416">
            <v>1.7308288367123892E-5</v>
          </cell>
          <cell r="Y416">
            <v>3.401341600782516E-5</v>
          </cell>
          <cell r="Z416">
            <v>5.2016794959055524E-5</v>
          </cell>
          <cell r="AA416" t="str">
            <v>Triangular</v>
          </cell>
          <cell r="AB416">
            <v>0</v>
          </cell>
          <cell r="AC416">
            <v>5.898070502444552E-6</v>
          </cell>
          <cell r="AD416">
            <v>2.0915143625689977E-5</v>
          </cell>
          <cell r="AE416" t="str">
            <v>Triangular</v>
          </cell>
          <cell r="AF416">
            <v>0</v>
          </cell>
          <cell r="AG416">
            <v>5.898070502444552E-6</v>
          </cell>
          <cell r="AH416">
            <v>2.0915143625689977E-5</v>
          </cell>
          <cell r="AI416" t="str">
            <v>Triangular</v>
          </cell>
          <cell r="AJ416">
            <v>0</v>
          </cell>
          <cell r="AK416">
            <v>5.898070502444552E-6</v>
          </cell>
          <cell r="AL416">
            <v>2.0915143625689977E-5</v>
          </cell>
          <cell r="AM416" t="str">
            <v>Triangular</v>
          </cell>
          <cell r="AN416">
            <v>0</v>
          </cell>
          <cell r="AO416">
            <v>1.0845779161663105E-5</v>
          </cell>
          <cell r="AP416">
            <v>3.4105456401019597E-5</v>
          </cell>
          <cell r="AQ416" t="str">
            <v>Triangular</v>
          </cell>
          <cell r="AR416">
            <v>0</v>
          </cell>
          <cell r="AS416">
            <v>1.0845779161663105E-5</v>
          </cell>
          <cell r="AT416">
            <v>3.4105456401019597E-5</v>
          </cell>
          <cell r="AU416" t="str">
            <v>Triangular</v>
          </cell>
          <cell r="AV416">
            <v>0</v>
          </cell>
          <cell r="AW416">
            <v>1.0845779161663105E-5</v>
          </cell>
          <cell r="AX416">
            <v>3.4105456401019597E-5</v>
          </cell>
          <cell r="AY416" t="str">
            <v>Triangular</v>
          </cell>
          <cell r="AZ416">
            <v>0</v>
          </cell>
          <cell r="BA416">
            <v>1.4419264360886611E-5</v>
          </cell>
          <cell r="BB416">
            <v>3.1552000789686606E-5</v>
          </cell>
          <cell r="BC416" t="str">
            <v>Triangular</v>
          </cell>
          <cell r="BD416">
            <v>0</v>
          </cell>
          <cell r="BE416">
            <v>1.4419264360886611E-5</v>
          </cell>
          <cell r="BF416">
            <v>3.1552000789686606E-5</v>
          </cell>
          <cell r="BG416" t="str">
            <v>Triangular</v>
          </cell>
          <cell r="BH416">
            <v>0</v>
          </cell>
          <cell r="BI416">
            <v>0</v>
          </cell>
          <cell r="BJ416">
            <v>0</v>
          </cell>
          <cell r="BK416" t="str">
            <v>Triangular</v>
          </cell>
          <cell r="BL416">
            <v>1.1651548854501287E-5</v>
          </cell>
          <cell r="BM416">
            <v>6.4234762520647937E-5</v>
          </cell>
          <cell r="BN416">
            <v>1.5786852310961796E-4</v>
          </cell>
          <cell r="BO416" t="str">
            <v>Triangular</v>
          </cell>
          <cell r="BP416">
            <v>1.1651548854501287E-5</v>
          </cell>
          <cell r="BQ416">
            <v>6.4234762520647937E-5</v>
          </cell>
          <cell r="BR416">
            <v>1.5786852310961796E-4</v>
          </cell>
          <cell r="BS416" t="str">
            <v>Triangular</v>
          </cell>
          <cell r="BT416">
            <v>1.1651548854501287E-5</v>
          </cell>
          <cell r="BU416">
            <v>6.4234762520647937E-5</v>
          </cell>
          <cell r="BV416">
            <v>1.5786852310961796E-4</v>
          </cell>
          <cell r="BW416" t="str">
            <v>Triangular</v>
          </cell>
          <cell r="BX416">
            <v>0</v>
          </cell>
          <cell r="BY416">
            <v>1.6493118986357442E-5</v>
          </cell>
          <cell r="BZ416">
            <v>5.0723528454788808E-5</v>
          </cell>
          <cell r="CA416" t="str">
            <v>Triangular</v>
          </cell>
          <cell r="CB416">
            <v>0</v>
          </cell>
          <cell r="CC416">
            <v>1.982303875417031E-5</v>
          </cell>
          <cell r="CD416">
            <v>4.6994398783170512E-5</v>
          </cell>
          <cell r="CE416" t="str">
            <v>Triangular</v>
          </cell>
          <cell r="CF416">
            <v>2.7706435493892973E-6</v>
          </cell>
          <cell r="CG416">
            <v>1.1863491738204043E-5</v>
          </cell>
          <cell r="CH416">
            <v>2.4744427049287624E-5</v>
          </cell>
          <cell r="CI416" t="str">
            <v>Triangular</v>
          </cell>
          <cell r="CJ416">
            <v>2.7706435493892973E-6</v>
          </cell>
          <cell r="CK416">
            <v>1.1863491738204043E-5</v>
          </cell>
          <cell r="CL416">
            <v>2.4744427049287624E-5</v>
          </cell>
          <cell r="CM416" t="str">
            <v>Triangular</v>
          </cell>
          <cell r="CN416">
            <v>0</v>
          </cell>
          <cell r="CO416">
            <v>2.69405478353149E-5</v>
          </cell>
          <cell r="CP416">
            <v>5.5940938357591881E-5</v>
          </cell>
          <cell r="CQ416" t="str">
            <v>Triangular</v>
          </cell>
          <cell r="CR416">
            <v>0</v>
          </cell>
          <cell r="CS416">
            <v>2.69405478353149E-5</v>
          </cell>
          <cell r="CT416">
            <v>5.5940938357591881E-5</v>
          </cell>
          <cell r="CU416" t="str">
            <v>Triangular</v>
          </cell>
          <cell r="CV416">
            <v>0</v>
          </cell>
          <cell r="CW416">
            <v>2.6328302666942408E-5</v>
          </cell>
          <cell r="CX416">
            <v>5.1684928674798427E-5</v>
          </cell>
          <cell r="CY416" t="str">
            <v>Triangular</v>
          </cell>
          <cell r="CZ416">
            <v>0</v>
          </cell>
          <cell r="DA416">
            <v>2.6328302666942408E-5</v>
          </cell>
          <cell r="DB416">
            <v>5.1684928674798427E-5</v>
          </cell>
          <cell r="DC416" t="str">
            <v>Triangular</v>
          </cell>
          <cell r="DD416">
            <v>0</v>
          </cell>
          <cell r="DE416">
            <v>0</v>
          </cell>
          <cell r="DF416">
            <v>0</v>
          </cell>
          <cell r="DG416" t="str">
            <v>Triangular</v>
          </cell>
          <cell r="DH416">
            <v>0</v>
          </cell>
          <cell r="DI416">
            <v>0</v>
          </cell>
          <cell r="DJ416">
            <v>0</v>
          </cell>
          <cell r="DK416" t="str">
            <v>Triangular</v>
          </cell>
          <cell r="DL416">
            <v>1.8796459447078948E-4</v>
          </cell>
          <cell r="DM416">
            <v>6.4128373142657315E-4</v>
          </cell>
          <cell r="DN416">
            <v>1.2608674372686466E-3</v>
          </cell>
          <cell r="DO416" t="str">
            <v>Triangular</v>
          </cell>
          <cell r="EB416">
            <v>3.23524656484913E-8</v>
          </cell>
          <cell r="EC416">
            <v>5.1238305659843748E-8</v>
          </cell>
          <cell r="ED416">
            <v>7.4298189965857898E-8</v>
          </cell>
          <cell r="EE416" t="str">
            <v>Triangular</v>
          </cell>
        </row>
        <row r="417">
          <cell r="E417" t="str">
            <v>2_COMB_1M_flare_rate</v>
          </cell>
          <cell r="G417" t="e">
            <v>#NAME?</v>
          </cell>
          <cell r="H417">
            <v>0</v>
          </cell>
          <cell r="I417">
            <v>0</v>
          </cell>
          <cell r="J417">
            <v>0</v>
          </cell>
          <cell r="K417" t="str">
            <v>Uniform</v>
          </cell>
          <cell r="L417">
            <v>0</v>
          </cell>
          <cell r="M417">
            <v>0</v>
          </cell>
          <cell r="N417">
            <v>0</v>
          </cell>
          <cell r="O417" t="str">
            <v>Uniform</v>
          </cell>
          <cell r="P417">
            <v>0</v>
          </cell>
          <cell r="Q417">
            <v>0</v>
          </cell>
          <cell r="R417">
            <v>0</v>
          </cell>
          <cell r="S417" t="str">
            <v>Uniform</v>
          </cell>
          <cell r="T417">
            <v>0</v>
          </cell>
          <cell r="U417">
            <v>0</v>
          </cell>
          <cell r="V417">
            <v>0</v>
          </cell>
          <cell r="W417" t="str">
            <v>Uniform</v>
          </cell>
          <cell r="X417">
            <v>0</v>
          </cell>
          <cell r="Y417">
            <v>0</v>
          </cell>
          <cell r="Z417">
            <v>0</v>
          </cell>
          <cell r="AA417" t="str">
            <v>Uniform</v>
          </cell>
          <cell r="AB417">
            <v>0</v>
          </cell>
          <cell r="AC417">
            <v>0</v>
          </cell>
          <cell r="AD417">
            <v>0</v>
          </cell>
          <cell r="AE417" t="str">
            <v>Uniform</v>
          </cell>
          <cell r="AF417">
            <v>0</v>
          </cell>
          <cell r="AG417">
            <v>0</v>
          </cell>
          <cell r="AH417">
            <v>0</v>
          </cell>
          <cell r="AI417" t="str">
            <v>Uniform</v>
          </cell>
          <cell r="AJ417">
            <v>0</v>
          </cell>
          <cell r="AK417">
            <v>0</v>
          </cell>
          <cell r="AL417">
            <v>0</v>
          </cell>
          <cell r="AM417" t="str">
            <v>Uniform</v>
          </cell>
          <cell r="AN417">
            <v>0</v>
          </cell>
          <cell r="AO417">
            <v>0</v>
          </cell>
          <cell r="AP417">
            <v>0</v>
          </cell>
          <cell r="AQ417" t="str">
            <v>Uniform</v>
          </cell>
          <cell r="AR417">
            <v>0</v>
          </cell>
          <cell r="AS417">
            <v>0</v>
          </cell>
          <cell r="AT417">
            <v>0</v>
          </cell>
          <cell r="AU417" t="str">
            <v>Uniform</v>
          </cell>
          <cell r="AV417">
            <v>0</v>
          </cell>
          <cell r="AW417">
            <v>0</v>
          </cell>
          <cell r="AX417">
            <v>0</v>
          </cell>
          <cell r="AY417" t="str">
            <v>Uniform</v>
          </cell>
          <cell r="AZ417">
            <v>0</v>
          </cell>
          <cell r="BA417">
            <v>0</v>
          </cell>
          <cell r="BB417">
            <v>0</v>
          </cell>
          <cell r="BC417" t="str">
            <v>Uniform</v>
          </cell>
          <cell r="BD417">
            <v>0</v>
          </cell>
          <cell r="BE417">
            <v>0</v>
          </cell>
          <cell r="BF417">
            <v>0</v>
          </cell>
          <cell r="BG417" t="str">
            <v>Uniform</v>
          </cell>
          <cell r="BH417">
            <v>0</v>
          </cell>
          <cell r="BI417">
            <v>0</v>
          </cell>
          <cell r="BJ417">
            <v>0</v>
          </cell>
          <cell r="BK417" t="str">
            <v>Uniform</v>
          </cell>
          <cell r="BL417">
            <v>0</v>
          </cell>
          <cell r="BM417">
            <v>0</v>
          </cell>
          <cell r="BN417">
            <v>0</v>
          </cell>
          <cell r="BO417" t="str">
            <v>Uniform</v>
          </cell>
          <cell r="BP417">
            <v>0</v>
          </cell>
          <cell r="BQ417">
            <v>0</v>
          </cell>
          <cell r="BR417">
            <v>0</v>
          </cell>
          <cell r="BS417" t="str">
            <v>Uniform</v>
          </cell>
          <cell r="BT417">
            <v>0</v>
          </cell>
          <cell r="BU417">
            <v>0</v>
          </cell>
          <cell r="BV417">
            <v>0</v>
          </cell>
          <cell r="BW417" t="str">
            <v>Uniform</v>
          </cell>
          <cell r="BX417">
            <v>0</v>
          </cell>
          <cell r="BY417">
            <v>0</v>
          </cell>
          <cell r="BZ417">
            <v>0</v>
          </cell>
          <cell r="CA417" t="str">
            <v>Uniform</v>
          </cell>
          <cell r="CB417">
            <v>0</v>
          </cell>
          <cell r="CC417">
            <v>0</v>
          </cell>
          <cell r="CD417">
            <v>0</v>
          </cell>
          <cell r="CE417" t="str">
            <v>Uniform</v>
          </cell>
          <cell r="CF417">
            <v>0</v>
          </cell>
          <cell r="CG417">
            <v>0</v>
          </cell>
          <cell r="CH417">
            <v>0</v>
          </cell>
          <cell r="CI417" t="str">
            <v>Uniform</v>
          </cell>
          <cell r="CJ417">
            <v>0</v>
          </cell>
          <cell r="CK417">
            <v>0</v>
          </cell>
          <cell r="CL417">
            <v>0</v>
          </cell>
          <cell r="CM417" t="str">
            <v>Uniform</v>
          </cell>
          <cell r="CN417">
            <v>0</v>
          </cell>
          <cell r="CO417">
            <v>0</v>
          </cell>
          <cell r="CP417">
            <v>0</v>
          </cell>
          <cell r="CQ417" t="str">
            <v>Uniform</v>
          </cell>
          <cell r="CR417">
            <v>0</v>
          </cell>
          <cell r="CS417">
            <v>0</v>
          </cell>
          <cell r="CT417">
            <v>0</v>
          </cell>
          <cell r="CU417" t="str">
            <v>Uniform</v>
          </cell>
          <cell r="CV417">
            <v>0</v>
          </cell>
          <cell r="CW417">
            <v>0</v>
          </cell>
          <cell r="CX417">
            <v>0</v>
          </cell>
          <cell r="CY417" t="str">
            <v>Uniform</v>
          </cell>
          <cell r="CZ417">
            <v>0</v>
          </cell>
          <cell r="DA417">
            <v>0</v>
          </cell>
          <cell r="DB417">
            <v>0</v>
          </cell>
          <cell r="DC417" t="str">
            <v>Uniform</v>
          </cell>
          <cell r="DD417">
            <v>0</v>
          </cell>
          <cell r="DE417">
            <v>0</v>
          </cell>
          <cell r="DF417">
            <v>0</v>
          </cell>
          <cell r="DG417" t="str">
            <v>Uniform</v>
          </cell>
          <cell r="DH417">
            <v>0</v>
          </cell>
          <cell r="DI417">
            <v>0</v>
          </cell>
          <cell r="DJ417">
            <v>0</v>
          </cell>
          <cell r="DK417" t="str">
            <v>Uniform</v>
          </cell>
          <cell r="DL417">
            <v>0</v>
          </cell>
          <cell r="DM417">
            <v>0</v>
          </cell>
          <cell r="DN417">
            <v>0</v>
          </cell>
          <cell r="DO417" t="str">
            <v>Uniform</v>
          </cell>
          <cell r="EB417">
            <v>0</v>
          </cell>
          <cell r="EC417">
            <v>0</v>
          </cell>
          <cell r="ED417">
            <v>0</v>
          </cell>
          <cell r="EE417" t="str">
            <v>Uniform</v>
          </cell>
        </row>
        <row r="418">
          <cell r="E418" t="str">
            <v>2_COMB_1M_flare_eff</v>
          </cell>
          <cell r="G418" t="e">
            <v>#NAME?</v>
          </cell>
          <cell r="H418">
            <v>0</v>
          </cell>
          <cell r="I418">
            <v>0</v>
          </cell>
          <cell r="J418">
            <v>0</v>
          </cell>
          <cell r="K418" t="str">
            <v>Uniform</v>
          </cell>
          <cell r="L418">
            <v>0</v>
          </cell>
          <cell r="M418">
            <v>0</v>
          </cell>
          <cell r="N418">
            <v>0</v>
          </cell>
          <cell r="O418" t="str">
            <v>Uniform</v>
          </cell>
          <cell r="P418">
            <v>0</v>
          </cell>
          <cell r="Q418">
            <v>0</v>
          </cell>
          <cell r="R418">
            <v>0</v>
          </cell>
          <cell r="S418" t="str">
            <v>Uniform</v>
          </cell>
          <cell r="T418">
            <v>0</v>
          </cell>
          <cell r="U418">
            <v>0</v>
          </cell>
          <cell r="V418">
            <v>0</v>
          </cell>
          <cell r="W418" t="str">
            <v>Uniform</v>
          </cell>
          <cell r="X418">
            <v>0</v>
          </cell>
          <cell r="Y418">
            <v>0</v>
          </cell>
          <cell r="Z418">
            <v>0</v>
          </cell>
          <cell r="AA418" t="str">
            <v>Uniform</v>
          </cell>
          <cell r="AB418">
            <v>0</v>
          </cell>
          <cell r="AC418">
            <v>0</v>
          </cell>
          <cell r="AD418">
            <v>0</v>
          </cell>
          <cell r="AE418" t="str">
            <v>Uniform</v>
          </cell>
          <cell r="AF418">
            <v>0</v>
          </cell>
          <cell r="AG418">
            <v>0</v>
          </cell>
          <cell r="AH418">
            <v>0</v>
          </cell>
          <cell r="AI418" t="str">
            <v>Uniform</v>
          </cell>
          <cell r="AJ418">
            <v>0</v>
          </cell>
          <cell r="AK418">
            <v>0</v>
          </cell>
          <cell r="AL418">
            <v>0</v>
          </cell>
          <cell r="AM418" t="str">
            <v>Uniform</v>
          </cell>
          <cell r="AN418">
            <v>0</v>
          </cell>
          <cell r="AO418">
            <v>0</v>
          </cell>
          <cell r="AP418">
            <v>0</v>
          </cell>
          <cell r="AQ418" t="str">
            <v>Uniform</v>
          </cell>
          <cell r="AR418">
            <v>0</v>
          </cell>
          <cell r="AS418">
            <v>0</v>
          </cell>
          <cell r="AT418">
            <v>0</v>
          </cell>
          <cell r="AU418" t="str">
            <v>Uniform</v>
          </cell>
          <cell r="AV418">
            <v>0</v>
          </cell>
          <cell r="AW418">
            <v>0</v>
          </cell>
          <cell r="AX418">
            <v>0</v>
          </cell>
          <cell r="AY418" t="str">
            <v>Uniform</v>
          </cell>
          <cell r="AZ418">
            <v>0</v>
          </cell>
          <cell r="BA418">
            <v>0</v>
          </cell>
          <cell r="BB418">
            <v>0</v>
          </cell>
          <cell r="BC418" t="str">
            <v>Uniform</v>
          </cell>
          <cell r="BD418">
            <v>0</v>
          </cell>
          <cell r="BE418">
            <v>0</v>
          </cell>
          <cell r="BF418">
            <v>0</v>
          </cell>
          <cell r="BG418" t="str">
            <v>Uniform</v>
          </cell>
          <cell r="BH418">
            <v>0</v>
          </cell>
          <cell r="BI418">
            <v>0</v>
          </cell>
          <cell r="BJ418">
            <v>0</v>
          </cell>
          <cell r="BK418" t="str">
            <v>Uniform</v>
          </cell>
          <cell r="BL418">
            <v>0</v>
          </cell>
          <cell r="BM418">
            <v>0</v>
          </cell>
          <cell r="BN418">
            <v>0</v>
          </cell>
          <cell r="BO418" t="str">
            <v>Uniform</v>
          </cell>
          <cell r="BP418">
            <v>0</v>
          </cell>
          <cell r="BQ418">
            <v>0</v>
          </cell>
          <cell r="BR418">
            <v>0</v>
          </cell>
          <cell r="BS418" t="str">
            <v>Uniform</v>
          </cell>
          <cell r="BT418">
            <v>0</v>
          </cell>
          <cell r="BU418">
            <v>0</v>
          </cell>
          <cell r="BV418">
            <v>0</v>
          </cell>
          <cell r="BW418" t="str">
            <v>Uniform</v>
          </cell>
          <cell r="BX418">
            <v>0</v>
          </cell>
          <cell r="BY418">
            <v>0</v>
          </cell>
          <cell r="BZ418">
            <v>0</v>
          </cell>
          <cell r="CA418" t="str">
            <v>Uniform</v>
          </cell>
          <cell r="CB418">
            <v>0</v>
          </cell>
          <cell r="CC418">
            <v>0</v>
          </cell>
          <cell r="CD418">
            <v>0</v>
          </cell>
          <cell r="CE418" t="str">
            <v>Uniform</v>
          </cell>
          <cell r="CF418">
            <v>0</v>
          </cell>
          <cell r="CG418">
            <v>0</v>
          </cell>
          <cell r="CH418">
            <v>0</v>
          </cell>
          <cell r="CI418" t="str">
            <v>Uniform</v>
          </cell>
          <cell r="CJ418">
            <v>0</v>
          </cell>
          <cell r="CK418">
            <v>0</v>
          </cell>
          <cell r="CL418">
            <v>0</v>
          </cell>
          <cell r="CM418" t="str">
            <v>Uniform</v>
          </cell>
          <cell r="CN418">
            <v>0</v>
          </cell>
          <cell r="CO418">
            <v>0</v>
          </cell>
          <cell r="CP418">
            <v>0</v>
          </cell>
          <cell r="CQ418" t="str">
            <v>Uniform</v>
          </cell>
          <cell r="CR418">
            <v>0</v>
          </cell>
          <cell r="CS418">
            <v>0</v>
          </cell>
          <cell r="CT418">
            <v>0</v>
          </cell>
          <cell r="CU418" t="str">
            <v>Uniform</v>
          </cell>
          <cell r="CV418">
            <v>0</v>
          </cell>
          <cell r="CW418">
            <v>0</v>
          </cell>
          <cell r="CX418">
            <v>0</v>
          </cell>
          <cell r="CY418" t="str">
            <v>Uniform</v>
          </cell>
          <cell r="CZ418">
            <v>0</v>
          </cell>
          <cell r="DA418">
            <v>0</v>
          </cell>
          <cell r="DB418">
            <v>0</v>
          </cell>
          <cell r="DC418" t="str">
            <v>Uniform</v>
          </cell>
          <cell r="DD418">
            <v>0</v>
          </cell>
          <cell r="DE418">
            <v>0</v>
          </cell>
          <cell r="DF418">
            <v>0</v>
          </cell>
          <cell r="DG418" t="str">
            <v>Uniform</v>
          </cell>
          <cell r="DH418">
            <v>0</v>
          </cell>
          <cell r="DI418">
            <v>0</v>
          </cell>
          <cell r="DJ418">
            <v>0</v>
          </cell>
          <cell r="DK418" t="str">
            <v>Uniform</v>
          </cell>
          <cell r="DL418">
            <v>0</v>
          </cell>
          <cell r="DM418">
            <v>0</v>
          </cell>
          <cell r="DN418">
            <v>0</v>
          </cell>
          <cell r="DO418" t="str">
            <v>Uniform</v>
          </cell>
          <cell r="EB418">
            <v>0</v>
          </cell>
          <cell r="EC418">
            <v>0</v>
          </cell>
          <cell r="ED418">
            <v>0</v>
          </cell>
          <cell r="EE418" t="str">
            <v>Uniform</v>
          </cell>
        </row>
        <row r="419">
          <cell r="E419" t="str">
            <v>2_RECIP_CO2</v>
          </cell>
          <cell r="F419" t="str">
            <v>metric tonnes</v>
          </cell>
          <cell r="G419" t="e">
            <v>#NAME?</v>
          </cell>
          <cell r="H419">
            <v>1.8365714285714294</v>
          </cell>
          <cell r="I419">
            <v>2.8371028571428578</v>
          </cell>
          <cell r="J419">
            <v>3.9971428571428556</v>
          </cell>
          <cell r="K419" t="str">
            <v>Triangular</v>
          </cell>
          <cell r="L419">
            <v>1.8365714285714294</v>
          </cell>
          <cell r="M419">
            <v>2.8371028571428578</v>
          </cell>
          <cell r="N419">
            <v>3.9971428571428556</v>
          </cell>
          <cell r="O419" t="str">
            <v>Triangular</v>
          </cell>
          <cell r="P419">
            <v>1.7242567567567562</v>
          </cell>
          <cell r="Q419">
            <v>2.5123702702702744</v>
          </cell>
          <cell r="R419">
            <v>3.335270270270271</v>
          </cell>
          <cell r="S419" t="str">
            <v>Triangular</v>
          </cell>
          <cell r="T419">
            <v>1.7242567567567562</v>
          </cell>
          <cell r="U419">
            <v>2.5123702702702744</v>
          </cell>
          <cell r="V419">
            <v>3.335270270270271</v>
          </cell>
          <cell r="W419" t="str">
            <v>Triangular</v>
          </cell>
          <cell r="X419">
            <v>1.7242567567567562</v>
          </cell>
          <cell r="Y419">
            <v>2.5123702702702744</v>
          </cell>
          <cell r="Z419">
            <v>3.335270270270271</v>
          </cell>
          <cell r="AA419" t="str">
            <v>Triangular</v>
          </cell>
          <cell r="AB419">
            <v>0.65974999999999995</v>
          </cell>
          <cell r="AC419">
            <v>1.2595999999999985</v>
          </cell>
          <cell r="AD419">
            <v>1.9299999999999997</v>
          </cell>
          <cell r="AE419" t="str">
            <v>Triangular</v>
          </cell>
          <cell r="AF419">
            <v>0.65974999999999995</v>
          </cell>
          <cell r="AG419">
            <v>1.2595999999999985</v>
          </cell>
          <cell r="AH419">
            <v>1.9299999999999997</v>
          </cell>
          <cell r="AI419" t="str">
            <v>Triangular</v>
          </cell>
          <cell r="AJ419">
            <v>0.65974999999999995</v>
          </cell>
          <cell r="AK419">
            <v>1.2595999999999985</v>
          </cell>
          <cell r="AL419">
            <v>1.9299999999999997</v>
          </cell>
          <cell r="AM419" t="str">
            <v>Triangular</v>
          </cell>
          <cell r="AN419">
            <v>1.0725</v>
          </cell>
          <cell r="AO419">
            <v>2.0670454545454584</v>
          </cell>
          <cell r="AP419">
            <v>3.0999999999999996</v>
          </cell>
          <cell r="AQ419" t="str">
            <v>Triangular</v>
          </cell>
          <cell r="AR419">
            <v>1.0725</v>
          </cell>
          <cell r="AS419">
            <v>2.0670454545454584</v>
          </cell>
          <cell r="AT419">
            <v>3.0999999999999996</v>
          </cell>
          <cell r="AU419" t="str">
            <v>Triangular</v>
          </cell>
          <cell r="AV419">
            <v>1.0725</v>
          </cell>
          <cell r="AW419">
            <v>2.0670454545454584</v>
          </cell>
          <cell r="AX419">
            <v>3.0999999999999996</v>
          </cell>
          <cell r="AY419" t="str">
            <v>Triangular</v>
          </cell>
          <cell r="AZ419">
            <v>2.2382692307692307</v>
          </cell>
          <cell r="BA419">
            <v>3.9118307692307646</v>
          </cell>
          <cell r="BB419">
            <v>5.6619230769230766</v>
          </cell>
          <cell r="BC419" t="str">
            <v>Triangular</v>
          </cell>
          <cell r="BD419">
            <v>2.2382692307692307</v>
          </cell>
          <cell r="BE419">
            <v>3.9118307692307646</v>
          </cell>
          <cell r="BF419">
            <v>5.6619230769230766</v>
          </cell>
          <cell r="BG419" t="str">
            <v>Triangular</v>
          </cell>
          <cell r="BH419">
            <v>1.1714285714285713</v>
          </cell>
          <cell r="BI419">
            <v>1.6364285714285709</v>
          </cell>
          <cell r="BJ419">
            <v>2.1857142857142859</v>
          </cell>
          <cell r="BK419" t="str">
            <v>Triangular</v>
          </cell>
          <cell r="BL419">
            <v>5.0536249999999994</v>
          </cell>
          <cell r="BM419">
            <v>7.6349199999999966</v>
          </cell>
          <cell r="BN419">
            <v>10.5205</v>
          </cell>
          <cell r="BO419" t="str">
            <v>Triangular</v>
          </cell>
          <cell r="BP419">
            <v>5.0536249999999994</v>
          </cell>
          <cell r="BQ419">
            <v>7.6349199999999966</v>
          </cell>
          <cell r="BR419">
            <v>10.5205</v>
          </cell>
          <cell r="BS419" t="str">
            <v>Triangular</v>
          </cell>
          <cell r="BT419">
            <v>5.0536249999999994</v>
          </cell>
          <cell r="BU419">
            <v>7.6349199999999966</v>
          </cell>
          <cell r="BV419">
            <v>10.5205</v>
          </cell>
          <cell r="BW419" t="str">
            <v>Triangular</v>
          </cell>
          <cell r="BX419">
            <v>0.7371875</v>
          </cell>
          <cell r="BY419">
            <v>1.707362500000001</v>
          </cell>
          <cell r="BZ419">
            <v>2.9756249999999995</v>
          </cell>
          <cell r="CA419" t="str">
            <v>Triangular</v>
          </cell>
          <cell r="CB419">
            <v>0.89999999999999991</v>
          </cell>
          <cell r="CC419">
            <v>1.4134555555555548</v>
          </cell>
          <cell r="CD419">
            <v>1.9333333333333331</v>
          </cell>
          <cell r="CE419" t="str">
            <v>Triangular</v>
          </cell>
          <cell r="CF419">
            <v>2.4860416666666678</v>
          </cell>
          <cell r="CG419">
            <v>3.2745416666666651</v>
          </cell>
          <cell r="CH419">
            <v>4.2725694444444438</v>
          </cell>
          <cell r="CI419" t="str">
            <v>Triangular</v>
          </cell>
          <cell r="CJ419">
            <v>2.4860416666666678</v>
          </cell>
          <cell r="CK419">
            <v>3.2745416666666651</v>
          </cell>
          <cell r="CL419">
            <v>4.2725694444444438</v>
          </cell>
          <cell r="CM419" t="str">
            <v>Triangular</v>
          </cell>
          <cell r="CN419">
            <v>0.35000000000000003</v>
          </cell>
          <cell r="CO419">
            <v>0.66738750000000024</v>
          </cell>
          <cell r="CP419">
            <v>0.9375</v>
          </cell>
          <cell r="CQ419" t="str">
            <v>Triangular</v>
          </cell>
          <cell r="CR419">
            <v>0.35000000000000003</v>
          </cell>
          <cell r="CS419">
            <v>0.66738750000000024</v>
          </cell>
          <cell r="CT419">
            <v>0.9375</v>
          </cell>
          <cell r="CU419" t="str">
            <v>Triangular</v>
          </cell>
          <cell r="CV419">
            <v>0.98535714285714293</v>
          </cell>
          <cell r="CW419">
            <v>1.7290428571428598</v>
          </cell>
          <cell r="CX419">
            <v>2.6428571428571428</v>
          </cell>
          <cell r="CY419" t="str">
            <v>Triangular</v>
          </cell>
          <cell r="CZ419">
            <v>0.98535714285714293</v>
          </cell>
          <cell r="DA419">
            <v>1.7290428571428598</v>
          </cell>
          <cell r="DB419">
            <v>2.6428571428571428</v>
          </cell>
          <cell r="DC419" t="str">
            <v>Triangular</v>
          </cell>
          <cell r="DD419">
            <v>1.7297499999999999</v>
          </cell>
          <cell r="DE419">
            <v>2.8174200000000003</v>
          </cell>
          <cell r="DF419">
            <v>3.9899999999999998</v>
          </cell>
          <cell r="DG419" t="str">
            <v>Triangular</v>
          </cell>
          <cell r="DH419">
            <v>1.7297499999999999</v>
          </cell>
          <cell r="DI419">
            <v>2.8174200000000003</v>
          </cell>
          <cell r="DJ419">
            <v>3.9899999999999998</v>
          </cell>
          <cell r="DK419" t="str">
            <v>Triangular</v>
          </cell>
          <cell r="DL419">
            <v>0.48950000000000005</v>
          </cell>
          <cell r="DM419">
            <v>0.86480999999999997</v>
          </cell>
          <cell r="DN419">
            <v>1.24</v>
          </cell>
          <cell r="DO419" t="str">
            <v>Triangular</v>
          </cell>
          <cell r="EB419">
            <v>2.3536082474226832</v>
          </cell>
          <cell r="EC419">
            <v>2.7137051546391793</v>
          </cell>
          <cell r="ED419">
            <v>3.131305841924402</v>
          </cell>
          <cell r="EE419" t="str">
            <v>Triangular</v>
          </cell>
        </row>
        <row r="420">
          <cell r="E420" t="str">
            <v>2_RECIP_CH4</v>
          </cell>
          <cell r="F420" t="str">
            <v>metric tonnes</v>
          </cell>
          <cell r="G420" t="e">
            <v>#NAME?</v>
          </cell>
          <cell r="H420">
            <v>12.097771428571427</v>
          </cell>
          <cell r="I420">
            <v>18.722412571428571</v>
          </cell>
          <cell r="J420">
            <v>26.36635714285714</v>
          </cell>
          <cell r="K420" t="str">
            <v>Triangular</v>
          </cell>
          <cell r="L420">
            <v>12.097771428571427</v>
          </cell>
          <cell r="M420">
            <v>18.722412571428571</v>
          </cell>
          <cell r="N420">
            <v>26.36635714285714</v>
          </cell>
          <cell r="O420" t="str">
            <v>Triangular</v>
          </cell>
          <cell r="P420">
            <v>11.315675675675674</v>
          </cell>
          <cell r="Q420">
            <v>16.523213243243251</v>
          </cell>
          <cell r="R420">
            <v>21.926202702702707</v>
          </cell>
          <cell r="S420" t="str">
            <v>Triangular</v>
          </cell>
          <cell r="T420">
            <v>11.315675675675674</v>
          </cell>
          <cell r="U420">
            <v>16.523213243243251</v>
          </cell>
          <cell r="V420">
            <v>21.926202702702707</v>
          </cell>
          <cell r="W420" t="str">
            <v>Triangular</v>
          </cell>
          <cell r="X420">
            <v>11.315675675675674</v>
          </cell>
          <cell r="Y420">
            <v>16.523213243243251</v>
          </cell>
          <cell r="Z420">
            <v>21.926202702702707</v>
          </cell>
          <cell r="AA420" t="str">
            <v>Triangular</v>
          </cell>
          <cell r="AB420">
            <v>4.2506250000000003</v>
          </cell>
          <cell r="AC420">
            <v>8.1897430000000035</v>
          </cell>
          <cell r="AD420">
            <v>12.564000000000002</v>
          </cell>
          <cell r="AE420" t="str">
            <v>Triangular</v>
          </cell>
          <cell r="AF420">
            <v>4.2506250000000003</v>
          </cell>
          <cell r="AG420">
            <v>8.1897430000000035</v>
          </cell>
          <cell r="AH420">
            <v>12.564000000000002</v>
          </cell>
          <cell r="AI420" t="str">
            <v>Triangular</v>
          </cell>
          <cell r="AJ420">
            <v>4.2506250000000003</v>
          </cell>
          <cell r="AK420">
            <v>8.1897430000000035</v>
          </cell>
          <cell r="AL420">
            <v>12.564000000000002</v>
          </cell>
          <cell r="AM420" t="str">
            <v>Triangular</v>
          </cell>
          <cell r="AN420">
            <v>6.9597272727272719</v>
          </cell>
          <cell r="AO420">
            <v>13.438900909090885</v>
          </cell>
          <cell r="AP420">
            <v>20.177454545454548</v>
          </cell>
          <cell r="AQ420" t="str">
            <v>Triangular</v>
          </cell>
          <cell r="AR420">
            <v>6.9597272727272719</v>
          </cell>
          <cell r="AS420">
            <v>13.438900909090885</v>
          </cell>
          <cell r="AT420">
            <v>20.177454545454548</v>
          </cell>
          <cell r="AU420" t="str">
            <v>Triangular</v>
          </cell>
          <cell r="AV420">
            <v>6.9597272727272719</v>
          </cell>
          <cell r="AW420">
            <v>13.438900909090885</v>
          </cell>
          <cell r="AX420">
            <v>20.177454545454548</v>
          </cell>
          <cell r="AY420" t="str">
            <v>Triangular</v>
          </cell>
          <cell r="AZ420">
            <v>14.890692307692309</v>
          </cell>
          <cell r="BA420">
            <v>25.834199999999989</v>
          </cell>
          <cell r="BB420">
            <v>37.43655769230768</v>
          </cell>
          <cell r="BC420" t="str">
            <v>Triangular</v>
          </cell>
          <cell r="BD420">
            <v>14.890692307692309</v>
          </cell>
          <cell r="BE420">
            <v>25.834199999999989</v>
          </cell>
          <cell r="BF420">
            <v>37.43655769230768</v>
          </cell>
          <cell r="BG420" t="str">
            <v>Triangular</v>
          </cell>
          <cell r="BH420">
            <v>7.6328571428571426</v>
          </cell>
          <cell r="BI420">
            <v>10.649822857142849</v>
          </cell>
          <cell r="BJ420">
            <v>14.390035714285712</v>
          </cell>
          <cell r="BK420" t="str">
            <v>Triangular</v>
          </cell>
          <cell r="BL420">
            <v>33.163175000000003</v>
          </cell>
          <cell r="BM420">
            <v>50.120963999999908</v>
          </cell>
          <cell r="BN420">
            <v>69.090299999999985</v>
          </cell>
          <cell r="BO420" t="str">
            <v>Triangular</v>
          </cell>
          <cell r="BP420">
            <v>33.163175000000003</v>
          </cell>
          <cell r="BQ420">
            <v>50.120963999999908</v>
          </cell>
          <cell r="BR420">
            <v>69.090299999999985</v>
          </cell>
          <cell r="BS420" t="str">
            <v>Triangular</v>
          </cell>
          <cell r="BT420">
            <v>33.163175000000003</v>
          </cell>
          <cell r="BU420">
            <v>50.120963999999908</v>
          </cell>
          <cell r="BV420">
            <v>69.090299999999985</v>
          </cell>
          <cell r="BW420" t="str">
            <v>Triangular</v>
          </cell>
          <cell r="BX420">
            <v>4.8305000000000007</v>
          </cell>
          <cell r="BY420">
            <v>11.215588749999991</v>
          </cell>
          <cell r="BZ420">
            <v>19.548999999999999</v>
          </cell>
          <cell r="CA420" t="str">
            <v>Triangular</v>
          </cell>
          <cell r="CB420">
            <v>5.8255277777777783</v>
          </cell>
          <cell r="CC420">
            <v>9.3023499999999881</v>
          </cell>
          <cell r="CD420">
            <v>12.826027777777776</v>
          </cell>
          <cell r="CE420" t="str">
            <v>Triangular</v>
          </cell>
          <cell r="CF420">
            <v>16.336520833333324</v>
          </cell>
          <cell r="CG420">
            <v>21.500142777777764</v>
          </cell>
          <cell r="CH420">
            <v>28.058083333333336</v>
          </cell>
          <cell r="CI420" t="str">
            <v>Triangular</v>
          </cell>
          <cell r="CJ420">
            <v>16.336520833333324</v>
          </cell>
          <cell r="CK420">
            <v>21.500142777777764</v>
          </cell>
          <cell r="CL420">
            <v>28.058083333333336</v>
          </cell>
          <cell r="CM420" t="str">
            <v>Triangular</v>
          </cell>
          <cell r="CN420">
            <v>0.85875000000000001</v>
          </cell>
          <cell r="CO420">
            <v>2.6757262500000012</v>
          </cell>
          <cell r="CP420">
            <v>4.71</v>
          </cell>
          <cell r="CQ420" t="str">
            <v>Triangular</v>
          </cell>
          <cell r="CR420">
            <v>0.85875000000000001</v>
          </cell>
          <cell r="CS420">
            <v>2.6757262500000012</v>
          </cell>
          <cell r="CT420">
            <v>4.71</v>
          </cell>
          <cell r="CU420" t="str">
            <v>Triangular</v>
          </cell>
          <cell r="CV420">
            <v>6.6302142857142865</v>
          </cell>
          <cell r="CW420">
            <v>11.468929999999988</v>
          </cell>
          <cell r="CX420">
            <v>17.345714285714283</v>
          </cell>
          <cell r="CY420" t="str">
            <v>Triangular</v>
          </cell>
          <cell r="CZ420">
            <v>6.6302142857142865</v>
          </cell>
          <cell r="DA420">
            <v>11.468929999999988</v>
          </cell>
          <cell r="DB420">
            <v>17.345714285714283</v>
          </cell>
          <cell r="DC420" t="str">
            <v>Triangular</v>
          </cell>
          <cell r="DD420">
            <v>11.3505</v>
          </cell>
          <cell r="DE420">
            <v>18.555668999999988</v>
          </cell>
          <cell r="DF420">
            <v>26.339999999999996</v>
          </cell>
          <cell r="DG420" t="str">
            <v>Triangular</v>
          </cell>
          <cell r="DH420">
            <v>11.3505</v>
          </cell>
          <cell r="DI420">
            <v>18.555668999999988</v>
          </cell>
          <cell r="DJ420">
            <v>26.339999999999996</v>
          </cell>
          <cell r="DK420" t="str">
            <v>Triangular</v>
          </cell>
          <cell r="DL420">
            <v>3.184275</v>
          </cell>
          <cell r="DM420">
            <v>5.6528549999999989</v>
          </cell>
          <cell r="DN420">
            <v>8.1170000000000009</v>
          </cell>
          <cell r="DO420" t="str">
            <v>Triangular</v>
          </cell>
          <cell r="EB420">
            <v>15.494447594501731</v>
          </cell>
          <cell r="EC420">
            <v>17.840533676975955</v>
          </cell>
          <cell r="ED420">
            <v>20.604019759450185</v>
          </cell>
          <cell r="EE420" t="str">
            <v>Triangular</v>
          </cell>
        </row>
        <row r="421">
          <cell r="E421" t="str">
            <v>2_RECIP_flare_rate</v>
          </cell>
          <cell r="G421" t="e">
            <v>#NAME?</v>
          </cell>
          <cell r="H421">
            <v>0</v>
          </cell>
          <cell r="I421">
            <v>0</v>
          </cell>
          <cell r="J421">
            <v>0</v>
          </cell>
          <cell r="K421" t="str">
            <v>Uniform</v>
          </cell>
          <cell r="L421">
            <v>0</v>
          </cell>
          <cell r="M421">
            <v>0</v>
          </cell>
          <cell r="N421">
            <v>0</v>
          </cell>
          <cell r="O421" t="str">
            <v>Uniform</v>
          </cell>
          <cell r="P421">
            <v>0</v>
          </cell>
          <cell r="Q421">
            <v>0</v>
          </cell>
          <cell r="R421">
            <v>0</v>
          </cell>
          <cell r="S421" t="str">
            <v>Uniform</v>
          </cell>
          <cell r="T421">
            <v>0</v>
          </cell>
          <cell r="U421">
            <v>0</v>
          </cell>
          <cell r="V421">
            <v>0</v>
          </cell>
          <cell r="W421" t="str">
            <v>Uniform</v>
          </cell>
          <cell r="X421">
            <v>0</v>
          </cell>
          <cell r="Y421">
            <v>0</v>
          </cell>
          <cell r="Z421">
            <v>0</v>
          </cell>
          <cell r="AA421" t="str">
            <v>Uniform</v>
          </cell>
          <cell r="AB421">
            <v>0</v>
          </cell>
          <cell r="AC421">
            <v>0</v>
          </cell>
          <cell r="AD421">
            <v>0</v>
          </cell>
          <cell r="AE421" t="str">
            <v>Uniform</v>
          </cell>
          <cell r="AF421">
            <v>0</v>
          </cell>
          <cell r="AG421">
            <v>0</v>
          </cell>
          <cell r="AH421">
            <v>0</v>
          </cell>
          <cell r="AI421" t="str">
            <v>Uniform</v>
          </cell>
          <cell r="AJ421">
            <v>0</v>
          </cell>
          <cell r="AK421">
            <v>0</v>
          </cell>
          <cell r="AL421">
            <v>0</v>
          </cell>
          <cell r="AM421" t="str">
            <v>Uniform</v>
          </cell>
          <cell r="AN421">
            <v>0</v>
          </cell>
          <cell r="AO421">
            <v>0</v>
          </cell>
          <cell r="AP421">
            <v>0</v>
          </cell>
          <cell r="AQ421" t="str">
            <v>Uniform</v>
          </cell>
          <cell r="AR421">
            <v>0</v>
          </cell>
          <cell r="AS421">
            <v>0</v>
          </cell>
          <cell r="AT421">
            <v>0</v>
          </cell>
          <cell r="AU421" t="str">
            <v>Uniform</v>
          </cell>
          <cell r="AV421">
            <v>0</v>
          </cell>
          <cell r="AW421">
            <v>0</v>
          </cell>
          <cell r="AX421">
            <v>0</v>
          </cell>
          <cell r="AY421" t="str">
            <v>Uniform</v>
          </cell>
          <cell r="AZ421">
            <v>0</v>
          </cell>
          <cell r="BA421">
            <v>0</v>
          </cell>
          <cell r="BB421">
            <v>0</v>
          </cell>
          <cell r="BC421" t="str">
            <v>Uniform</v>
          </cell>
          <cell r="BD421">
            <v>0</v>
          </cell>
          <cell r="BE421">
            <v>0</v>
          </cell>
          <cell r="BF421">
            <v>0</v>
          </cell>
          <cell r="BG421" t="str">
            <v>Uniform</v>
          </cell>
          <cell r="BH421">
            <v>0</v>
          </cell>
          <cell r="BI421">
            <v>0</v>
          </cell>
          <cell r="BJ421">
            <v>0</v>
          </cell>
          <cell r="BK421" t="str">
            <v>Uniform</v>
          </cell>
          <cell r="BL421">
            <v>0</v>
          </cell>
          <cell r="BM421">
            <v>0</v>
          </cell>
          <cell r="BN421">
            <v>0</v>
          </cell>
          <cell r="BO421" t="str">
            <v>Uniform</v>
          </cell>
          <cell r="BP421">
            <v>0</v>
          </cell>
          <cell r="BQ421">
            <v>0</v>
          </cell>
          <cell r="BR421">
            <v>0</v>
          </cell>
          <cell r="BS421" t="str">
            <v>Uniform</v>
          </cell>
          <cell r="BT421">
            <v>0</v>
          </cell>
          <cell r="BU421">
            <v>0</v>
          </cell>
          <cell r="BV421">
            <v>0</v>
          </cell>
          <cell r="BW421" t="str">
            <v>Uniform</v>
          </cell>
          <cell r="BX421">
            <v>0</v>
          </cell>
          <cell r="BY421">
            <v>0</v>
          </cell>
          <cell r="BZ421">
            <v>0</v>
          </cell>
          <cell r="CA421" t="str">
            <v>Uniform</v>
          </cell>
          <cell r="CB421">
            <v>0</v>
          </cell>
          <cell r="CC421">
            <v>0</v>
          </cell>
          <cell r="CD421">
            <v>0</v>
          </cell>
          <cell r="CE421" t="str">
            <v>Uniform</v>
          </cell>
          <cell r="CF421">
            <v>0</v>
          </cell>
          <cell r="CG421">
            <v>0</v>
          </cell>
          <cell r="CH421">
            <v>0</v>
          </cell>
          <cell r="CI421" t="str">
            <v>Uniform</v>
          </cell>
          <cell r="CJ421">
            <v>0</v>
          </cell>
          <cell r="CK421">
            <v>0</v>
          </cell>
          <cell r="CL421">
            <v>0</v>
          </cell>
          <cell r="CM421" t="str">
            <v>Uniform</v>
          </cell>
          <cell r="CN421">
            <v>0</v>
          </cell>
          <cell r="CO421">
            <v>0</v>
          </cell>
          <cell r="CP421">
            <v>0</v>
          </cell>
          <cell r="CQ421" t="str">
            <v>Uniform</v>
          </cell>
          <cell r="CR421">
            <v>0</v>
          </cell>
          <cell r="CS421">
            <v>0</v>
          </cell>
          <cell r="CT421">
            <v>0</v>
          </cell>
          <cell r="CU421" t="str">
            <v>Uniform</v>
          </cell>
          <cell r="CV421">
            <v>0</v>
          </cell>
          <cell r="CW421">
            <v>0</v>
          </cell>
          <cell r="CX421">
            <v>0</v>
          </cell>
          <cell r="CY421" t="str">
            <v>Uniform</v>
          </cell>
          <cell r="CZ421">
            <v>0</v>
          </cell>
          <cell r="DA421">
            <v>0</v>
          </cell>
          <cell r="DB421">
            <v>0</v>
          </cell>
          <cell r="DC421" t="str">
            <v>Uniform</v>
          </cell>
          <cell r="DD421">
            <v>0</v>
          </cell>
          <cell r="DE421">
            <v>0</v>
          </cell>
          <cell r="DF421">
            <v>0</v>
          </cell>
          <cell r="DG421" t="str">
            <v>Uniform</v>
          </cell>
          <cell r="DH421">
            <v>0</v>
          </cell>
          <cell r="DI421">
            <v>0</v>
          </cell>
          <cell r="DJ421">
            <v>0</v>
          </cell>
          <cell r="DK421" t="str">
            <v>Uniform</v>
          </cell>
          <cell r="DL421">
            <v>0</v>
          </cell>
          <cell r="DM421">
            <v>0</v>
          </cell>
          <cell r="DN421">
            <v>0</v>
          </cell>
          <cell r="DO421" t="str">
            <v>Uniform</v>
          </cell>
          <cell r="EB421">
            <v>0</v>
          </cell>
          <cell r="EC421">
            <v>0</v>
          </cell>
          <cell r="ED421">
            <v>0</v>
          </cell>
          <cell r="EE421" t="str">
            <v>Uniform</v>
          </cell>
        </row>
        <row r="422">
          <cell r="E422" t="str">
            <v>2_RECIP_flare_eff</v>
          </cell>
          <cell r="G422" t="e">
            <v>#NAME?</v>
          </cell>
          <cell r="H422">
            <v>0</v>
          </cell>
          <cell r="I422">
            <v>0</v>
          </cell>
          <cell r="J422">
            <v>0</v>
          </cell>
          <cell r="K422" t="str">
            <v>Uniform</v>
          </cell>
          <cell r="L422">
            <v>0</v>
          </cell>
          <cell r="M422">
            <v>0</v>
          </cell>
          <cell r="N422">
            <v>0</v>
          </cell>
          <cell r="O422" t="str">
            <v>Uniform</v>
          </cell>
          <cell r="P422">
            <v>0</v>
          </cell>
          <cell r="Q422">
            <v>0</v>
          </cell>
          <cell r="R422">
            <v>0</v>
          </cell>
          <cell r="S422" t="str">
            <v>Uniform</v>
          </cell>
          <cell r="T422">
            <v>0</v>
          </cell>
          <cell r="U422">
            <v>0</v>
          </cell>
          <cell r="V422">
            <v>0</v>
          </cell>
          <cell r="W422" t="str">
            <v>Uniform</v>
          </cell>
          <cell r="X422">
            <v>0</v>
          </cell>
          <cell r="Y422">
            <v>0</v>
          </cell>
          <cell r="Z422">
            <v>0</v>
          </cell>
          <cell r="AA422" t="str">
            <v>Uniform</v>
          </cell>
          <cell r="AB422">
            <v>0</v>
          </cell>
          <cell r="AC422">
            <v>0</v>
          </cell>
          <cell r="AD422">
            <v>0</v>
          </cell>
          <cell r="AE422" t="str">
            <v>Uniform</v>
          </cell>
          <cell r="AF422">
            <v>0</v>
          </cell>
          <cell r="AG422">
            <v>0</v>
          </cell>
          <cell r="AH422">
            <v>0</v>
          </cell>
          <cell r="AI422" t="str">
            <v>Uniform</v>
          </cell>
          <cell r="AJ422">
            <v>0</v>
          </cell>
          <cell r="AK422">
            <v>0</v>
          </cell>
          <cell r="AL422">
            <v>0</v>
          </cell>
          <cell r="AM422" t="str">
            <v>Uniform</v>
          </cell>
          <cell r="AN422">
            <v>0</v>
          </cell>
          <cell r="AO422">
            <v>0</v>
          </cell>
          <cell r="AP422">
            <v>0</v>
          </cell>
          <cell r="AQ422" t="str">
            <v>Uniform</v>
          </cell>
          <cell r="AR422">
            <v>0</v>
          </cell>
          <cell r="AS422">
            <v>0</v>
          </cell>
          <cell r="AT422">
            <v>0</v>
          </cell>
          <cell r="AU422" t="str">
            <v>Uniform</v>
          </cell>
          <cell r="AV422">
            <v>0</v>
          </cell>
          <cell r="AW422">
            <v>0</v>
          </cell>
          <cell r="AX422">
            <v>0</v>
          </cell>
          <cell r="AY422" t="str">
            <v>Uniform</v>
          </cell>
          <cell r="AZ422">
            <v>0</v>
          </cell>
          <cell r="BA422">
            <v>0</v>
          </cell>
          <cell r="BB422">
            <v>0</v>
          </cell>
          <cell r="BC422" t="str">
            <v>Uniform</v>
          </cell>
          <cell r="BD422">
            <v>0</v>
          </cell>
          <cell r="BE422">
            <v>0</v>
          </cell>
          <cell r="BF422">
            <v>0</v>
          </cell>
          <cell r="BG422" t="str">
            <v>Uniform</v>
          </cell>
          <cell r="BH422">
            <v>0</v>
          </cell>
          <cell r="BI422">
            <v>0</v>
          </cell>
          <cell r="BJ422">
            <v>0</v>
          </cell>
          <cell r="BK422" t="str">
            <v>Uniform</v>
          </cell>
          <cell r="BL422">
            <v>0</v>
          </cell>
          <cell r="BM422">
            <v>0</v>
          </cell>
          <cell r="BN422">
            <v>0</v>
          </cell>
          <cell r="BO422" t="str">
            <v>Uniform</v>
          </cell>
          <cell r="BP422">
            <v>0</v>
          </cell>
          <cell r="BQ422">
            <v>0</v>
          </cell>
          <cell r="BR422">
            <v>0</v>
          </cell>
          <cell r="BS422" t="str">
            <v>Uniform</v>
          </cell>
          <cell r="BT422">
            <v>0</v>
          </cell>
          <cell r="BU422">
            <v>0</v>
          </cell>
          <cell r="BV422">
            <v>0</v>
          </cell>
          <cell r="BW422" t="str">
            <v>Uniform</v>
          </cell>
          <cell r="BX422">
            <v>0</v>
          </cell>
          <cell r="BY422">
            <v>0</v>
          </cell>
          <cell r="BZ422">
            <v>0</v>
          </cell>
          <cell r="CA422" t="str">
            <v>Uniform</v>
          </cell>
          <cell r="CB422">
            <v>0</v>
          </cell>
          <cell r="CC422">
            <v>0</v>
          </cell>
          <cell r="CD422">
            <v>0</v>
          </cell>
          <cell r="CE422" t="str">
            <v>Uniform</v>
          </cell>
          <cell r="CF422">
            <v>0</v>
          </cell>
          <cell r="CG422">
            <v>0</v>
          </cell>
          <cell r="CH422">
            <v>0</v>
          </cell>
          <cell r="CI422" t="str">
            <v>Uniform</v>
          </cell>
          <cell r="CJ422">
            <v>0</v>
          </cell>
          <cell r="CK422">
            <v>0</v>
          </cell>
          <cell r="CL422">
            <v>0</v>
          </cell>
          <cell r="CM422" t="str">
            <v>Uniform</v>
          </cell>
          <cell r="CN422">
            <v>0</v>
          </cell>
          <cell r="CO422">
            <v>0</v>
          </cell>
          <cell r="CP422">
            <v>0</v>
          </cell>
          <cell r="CQ422" t="str">
            <v>Uniform</v>
          </cell>
          <cell r="CR422">
            <v>0</v>
          </cell>
          <cell r="CS422">
            <v>0</v>
          </cell>
          <cell r="CT422">
            <v>0</v>
          </cell>
          <cell r="CU422" t="str">
            <v>Uniform</v>
          </cell>
          <cell r="CV422">
            <v>0</v>
          </cell>
          <cell r="CW422">
            <v>0</v>
          </cell>
          <cell r="CX422">
            <v>0</v>
          </cell>
          <cell r="CY422" t="str">
            <v>Uniform</v>
          </cell>
          <cell r="CZ422">
            <v>0</v>
          </cell>
          <cell r="DA422">
            <v>0</v>
          </cell>
          <cell r="DB422">
            <v>0</v>
          </cell>
          <cell r="DC422" t="str">
            <v>Uniform</v>
          </cell>
          <cell r="DD422">
            <v>0</v>
          </cell>
          <cell r="DE422">
            <v>0</v>
          </cell>
          <cell r="DF422">
            <v>0</v>
          </cell>
          <cell r="DG422" t="str">
            <v>Uniform</v>
          </cell>
          <cell r="DH422">
            <v>0</v>
          </cell>
          <cell r="DI422">
            <v>0</v>
          </cell>
          <cell r="DJ422">
            <v>0</v>
          </cell>
          <cell r="DK422" t="str">
            <v>Uniform</v>
          </cell>
          <cell r="DL422">
            <v>0</v>
          </cell>
          <cell r="DM422">
            <v>0</v>
          </cell>
          <cell r="DN422">
            <v>0</v>
          </cell>
          <cell r="DO422" t="str">
            <v>Uniform</v>
          </cell>
          <cell r="EB422">
            <v>0</v>
          </cell>
          <cell r="EC422">
            <v>0</v>
          </cell>
          <cell r="ED422">
            <v>0</v>
          </cell>
          <cell r="EE422" t="str">
            <v>Uniform</v>
          </cell>
        </row>
        <row r="423">
          <cell r="E423" t="str">
            <v>2_CENT_CO2</v>
          </cell>
          <cell r="F423" t="str">
            <v>metric tonnes</v>
          </cell>
          <cell r="G423" t="e">
            <v>#NAME?</v>
          </cell>
          <cell r="H423">
            <v>0</v>
          </cell>
          <cell r="I423">
            <v>0</v>
          </cell>
          <cell r="J423">
            <v>0</v>
          </cell>
          <cell r="K423" t="str">
            <v>Triangular</v>
          </cell>
          <cell r="L423">
            <v>0</v>
          </cell>
          <cell r="M423">
            <v>0</v>
          </cell>
          <cell r="N423">
            <v>0</v>
          </cell>
          <cell r="O423" t="str">
            <v>Triangular</v>
          </cell>
          <cell r="P423">
            <v>16.58378378378378</v>
          </cell>
          <cell r="Q423">
            <v>33.941643243243483</v>
          </cell>
          <cell r="R423">
            <v>55.783716216216192</v>
          </cell>
          <cell r="S423" t="str">
            <v>Triangular</v>
          </cell>
          <cell r="T423">
            <v>16.58378378378378</v>
          </cell>
          <cell r="U423">
            <v>33.941643243243483</v>
          </cell>
          <cell r="V423">
            <v>55.783716216216192</v>
          </cell>
          <cell r="W423" t="str">
            <v>Triangular</v>
          </cell>
          <cell r="X423">
            <v>16.58378378378378</v>
          </cell>
          <cell r="Y423">
            <v>33.941643243243483</v>
          </cell>
          <cell r="Z423">
            <v>55.783716216216192</v>
          </cell>
          <cell r="AA423" t="str">
            <v>Triangular</v>
          </cell>
          <cell r="AB423">
            <v>0</v>
          </cell>
          <cell r="AC423">
            <v>0</v>
          </cell>
          <cell r="AD423">
            <v>0</v>
          </cell>
          <cell r="AE423" t="str">
            <v>Triangular</v>
          </cell>
          <cell r="AF423">
            <v>0</v>
          </cell>
          <cell r="AG423">
            <v>0</v>
          </cell>
          <cell r="AH423">
            <v>0</v>
          </cell>
          <cell r="AI423" t="str">
            <v>Triangular</v>
          </cell>
          <cell r="AJ423">
            <v>0</v>
          </cell>
          <cell r="AK423">
            <v>0</v>
          </cell>
          <cell r="AL423">
            <v>0</v>
          </cell>
          <cell r="AM423" t="str">
            <v>Triangular</v>
          </cell>
          <cell r="AN423">
            <v>0</v>
          </cell>
          <cell r="AO423">
            <v>10.434800000000083</v>
          </cell>
          <cell r="AP423">
            <v>30.4</v>
          </cell>
          <cell r="AQ423" t="str">
            <v>Triangular</v>
          </cell>
          <cell r="AR423">
            <v>0</v>
          </cell>
          <cell r="AS423">
            <v>10.434800000000083</v>
          </cell>
          <cell r="AT423">
            <v>30.4</v>
          </cell>
          <cell r="AU423" t="str">
            <v>Triangular</v>
          </cell>
          <cell r="AV423">
            <v>0</v>
          </cell>
          <cell r="AW423">
            <v>10.434800000000083</v>
          </cell>
          <cell r="AX423">
            <v>30.4</v>
          </cell>
          <cell r="AY423" t="str">
            <v>Triangular</v>
          </cell>
          <cell r="AZ423">
            <v>0</v>
          </cell>
          <cell r="BA423">
            <v>3.2559153846153963</v>
          </cell>
          <cell r="BB423">
            <v>12.86923076923077</v>
          </cell>
          <cell r="BC423" t="str">
            <v>Triangular</v>
          </cell>
          <cell r="BD423">
            <v>0</v>
          </cell>
          <cell r="BE423">
            <v>3.2559153846153963</v>
          </cell>
          <cell r="BF423">
            <v>12.86923076923077</v>
          </cell>
          <cell r="BG423" t="str">
            <v>Triangular</v>
          </cell>
          <cell r="BH423">
            <v>0</v>
          </cell>
          <cell r="BI423">
            <v>32.581699999999614</v>
          </cell>
          <cell r="BJ423">
            <v>83.614285714285714</v>
          </cell>
          <cell r="BK423" t="str">
            <v>Triangular</v>
          </cell>
          <cell r="BL423">
            <v>6.9699999999999989</v>
          </cell>
          <cell r="BM423">
            <v>25.993455000000008</v>
          </cell>
          <cell r="BN423">
            <v>51.575000000000003</v>
          </cell>
          <cell r="BO423" t="str">
            <v>Triangular</v>
          </cell>
          <cell r="BP423">
            <v>6.9699999999999989</v>
          </cell>
          <cell r="BQ423">
            <v>25.993455000000008</v>
          </cell>
          <cell r="BR423">
            <v>51.575000000000003</v>
          </cell>
          <cell r="BS423" t="str">
            <v>Triangular</v>
          </cell>
          <cell r="BT423">
            <v>6.9699999999999989</v>
          </cell>
          <cell r="BU423">
            <v>25.993455000000008</v>
          </cell>
          <cell r="BV423">
            <v>51.575000000000003</v>
          </cell>
          <cell r="BW423" t="str">
            <v>Triangular</v>
          </cell>
          <cell r="BX423">
            <v>0</v>
          </cell>
          <cell r="BY423">
            <v>0</v>
          </cell>
          <cell r="BZ423">
            <v>0</v>
          </cell>
          <cell r="CA423" t="str">
            <v>Triangular</v>
          </cell>
          <cell r="CB423">
            <v>0</v>
          </cell>
          <cell r="CC423">
            <v>0</v>
          </cell>
          <cell r="CD423">
            <v>0</v>
          </cell>
          <cell r="CE423" t="str">
            <v>Triangular</v>
          </cell>
          <cell r="CF423">
            <v>0</v>
          </cell>
          <cell r="CG423">
            <v>7.029955555555504</v>
          </cell>
          <cell r="CH423">
            <v>17.033333333333335</v>
          </cell>
          <cell r="CI423" t="str">
            <v>Triangular</v>
          </cell>
          <cell r="CJ423">
            <v>0</v>
          </cell>
          <cell r="CK423">
            <v>7.029955555555504</v>
          </cell>
          <cell r="CL423">
            <v>17.033333333333335</v>
          </cell>
          <cell r="CM423" t="str">
            <v>Triangular</v>
          </cell>
          <cell r="CN423">
            <v>27.875</v>
          </cell>
          <cell r="CO423">
            <v>114.5364000000007</v>
          </cell>
          <cell r="CP423">
            <v>202.1</v>
          </cell>
          <cell r="CQ423" t="str">
            <v>Triangular</v>
          </cell>
          <cell r="CR423">
            <v>27.875</v>
          </cell>
          <cell r="CS423">
            <v>114.5364000000007</v>
          </cell>
          <cell r="CT423">
            <v>202.1</v>
          </cell>
          <cell r="CU423" t="str">
            <v>Triangular</v>
          </cell>
          <cell r="CV423">
            <v>0</v>
          </cell>
          <cell r="CW423">
            <v>0</v>
          </cell>
          <cell r="CX423">
            <v>0</v>
          </cell>
          <cell r="CY423" t="str">
            <v>Triangular</v>
          </cell>
          <cell r="CZ423">
            <v>0</v>
          </cell>
          <cell r="DA423">
            <v>0</v>
          </cell>
          <cell r="DB423">
            <v>0</v>
          </cell>
          <cell r="DC423" t="str">
            <v>Triangular</v>
          </cell>
          <cell r="DD423">
            <v>55.760000000000005</v>
          </cell>
          <cell r="DE423">
            <v>206.92535999999907</v>
          </cell>
          <cell r="DF423">
            <v>390.32</v>
          </cell>
          <cell r="DG423" t="str">
            <v>Triangular</v>
          </cell>
          <cell r="DH423">
            <v>55.760000000000005</v>
          </cell>
          <cell r="DI423">
            <v>206.92535999999907</v>
          </cell>
          <cell r="DJ423">
            <v>390.32</v>
          </cell>
          <cell r="DK423" t="str">
            <v>Triangular</v>
          </cell>
          <cell r="DL423">
            <v>0</v>
          </cell>
          <cell r="DM423">
            <v>0</v>
          </cell>
          <cell r="DN423">
            <v>0</v>
          </cell>
          <cell r="DO423" t="str">
            <v>Triangular</v>
          </cell>
          <cell r="EB423">
            <v>45.314733676975955</v>
          </cell>
          <cell r="EC423">
            <v>66.538675945017161</v>
          </cell>
          <cell r="ED423">
            <v>89.681357388316158</v>
          </cell>
          <cell r="EE423" t="str">
            <v>Triangular</v>
          </cell>
        </row>
        <row r="424">
          <cell r="E424" t="str">
            <v>2_CENT_CH4</v>
          </cell>
          <cell r="F424" t="str">
            <v>metric tonnes</v>
          </cell>
          <cell r="G424" t="e">
            <v>#NAME?</v>
          </cell>
          <cell r="H424">
            <v>0</v>
          </cell>
          <cell r="I424">
            <v>0</v>
          </cell>
          <cell r="J424">
            <v>0</v>
          </cell>
          <cell r="K424" t="str">
            <v>Triangular</v>
          </cell>
          <cell r="L424">
            <v>0</v>
          </cell>
          <cell r="M424">
            <v>0</v>
          </cell>
          <cell r="N424">
            <v>0</v>
          </cell>
          <cell r="O424" t="str">
            <v>Triangular</v>
          </cell>
          <cell r="P424">
            <v>136.99459459459462</v>
          </cell>
          <cell r="Q424">
            <v>280.44038918918903</v>
          </cell>
          <cell r="R424">
            <v>460.95567567567559</v>
          </cell>
          <cell r="S424" t="str">
            <v>Triangular</v>
          </cell>
          <cell r="T424">
            <v>136.99459459459462</v>
          </cell>
          <cell r="U424">
            <v>280.44038918918903</v>
          </cell>
          <cell r="V424">
            <v>460.95567567567559</v>
          </cell>
          <cell r="W424" t="str">
            <v>Triangular</v>
          </cell>
          <cell r="X424">
            <v>136.99459459459462</v>
          </cell>
          <cell r="Y424">
            <v>280.44038918918903</v>
          </cell>
          <cell r="Z424">
            <v>460.95567567567559</v>
          </cell>
          <cell r="AA424" t="str">
            <v>Triangular</v>
          </cell>
          <cell r="AB424">
            <v>0</v>
          </cell>
          <cell r="AC424">
            <v>0</v>
          </cell>
          <cell r="AD424">
            <v>0</v>
          </cell>
          <cell r="AE424" t="str">
            <v>Triangular</v>
          </cell>
          <cell r="AF424">
            <v>0</v>
          </cell>
          <cell r="AG424">
            <v>0</v>
          </cell>
          <cell r="AH424">
            <v>0</v>
          </cell>
          <cell r="AI424" t="str">
            <v>Triangular</v>
          </cell>
          <cell r="AJ424">
            <v>0</v>
          </cell>
          <cell r="AK424">
            <v>0</v>
          </cell>
          <cell r="AL424">
            <v>0</v>
          </cell>
          <cell r="AM424" t="str">
            <v>Triangular</v>
          </cell>
          <cell r="AN424">
            <v>0</v>
          </cell>
          <cell r="AO424">
            <v>86.274327272728058</v>
          </cell>
          <cell r="AP424">
            <v>251.34545454545457</v>
          </cell>
          <cell r="AQ424" t="str">
            <v>Triangular</v>
          </cell>
          <cell r="AR424">
            <v>0</v>
          </cell>
          <cell r="AS424">
            <v>86.274327272728058</v>
          </cell>
          <cell r="AT424">
            <v>251.34545454545457</v>
          </cell>
          <cell r="AU424" t="str">
            <v>Triangular</v>
          </cell>
          <cell r="AV424">
            <v>0</v>
          </cell>
          <cell r="AW424">
            <v>86.274327272728058</v>
          </cell>
          <cell r="AX424">
            <v>251.34545454545457</v>
          </cell>
          <cell r="AY424" t="str">
            <v>Triangular</v>
          </cell>
          <cell r="AZ424">
            <v>0</v>
          </cell>
          <cell r="BA424">
            <v>26.903630769230677</v>
          </cell>
          <cell r="BB424">
            <v>106.33846153846154</v>
          </cell>
          <cell r="BC424" t="str">
            <v>Triangular</v>
          </cell>
          <cell r="BD424">
            <v>0</v>
          </cell>
          <cell r="BE424">
            <v>26.903630769230677</v>
          </cell>
          <cell r="BF424">
            <v>106.33846153846154</v>
          </cell>
          <cell r="BG424" t="str">
            <v>Triangular</v>
          </cell>
          <cell r="BH424">
            <v>0</v>
          </cell>
          <cell r="BI424">
            <v>269.33759999999813</v>
          </cell>
          <cell r="BJ424">
            <v>691.19999999999993</v>
          </cell>
          <cell r="BK424" t="str">
            <v>Triangular</v>
          </cell>
          <cell r="BL424">
            <v>57.6</v>
          </cell>
          <cell r="BM424">
            <v>214.8134400000001</v>
          </cell>
          <cell r="BN424">
            <v>426.23999999999995</v>
          </cell>
          <cell r="BO424" t="str">
            <v>Triangular</v>
          </cell>
          <cell r="BP424">
            <v>57.6</v>
          </cell>
          <cell r="BQ424">
            <v>214.8134400000001</v>
          </cell>
          <cell r="BR424">
            <v>426.23999999999995</v>
          </cell>
          <cell r="BS424" t="str">
            <v>Triangular</v>
          </cell>
          <cell r="BT424">
            <v>57.6</v>
          </cell>
          <cell r="BU424">
            <v>214.8134400000001</v>
          </cell>
          <cell r="BV424">
            <v>426.23999999999995</v>
          </cell>
          <cell r="BW424" t="str">
            <v>Triangular</v>
          </cell>
          <cell r="BX424">
            <v>0</v>
          </cell>
          <cell r="BY424">
            <v>0</v>
          </cell>
          <cell r="BZ424">
            <v>0</v>
          </cell>
          <cell r="CA424" t="str">
            <v>Triangular</v>
          </cell>
          <cell r="CB424">
            <v>0</v>
          </cell>
          <cell r="CC424">
            <v>0</v>
          </cell>
          <cell r="CD424">
            <v>0</v>
          </cell>
          <cell r="CE424" t="str">
            <v>Triangular</v>
          </cell>
          <cell r="CF424">
            <v>0</v>
          </cell>
          <cell r="CG424">
            <v>58.11199999999991</v>
          </cell>
          <cell r="CH424">
            <v>140.80000000000001</v>
          </cell>
          <cell r="CI424" t="str">
            <v>Triangular</v>
          </cell>
          <cell r="CJ424">
            <v>0</v>
          </cell>
          <cell r="CK424">
            <v>58.11199999999991</v>
          </cell>
          <cell r="CL424">
            <v>140.80000000000001</v>
          </cell>
          <cell r="CM424" t="str">
            <v>Triangular</v>
          </cell>
          <cell r="CN424">
            <v>230.4</v>
          </cell>
          <cell r="CO424">
            <v>946.6560000000004</v>
          </cell>
          <cell r="CP424">
            <v>1670.4</v>
          </cell>
          <cell r="CQ424" t="str">
            <v>Triangular</v>
          </cell>
          <cell r="CR424">
            <v>230.4</v>
          </cell>
          <cell r="CS424">
            <v>946.6560000000004</v>
          </cell>
          <cell r="CT424">
            <v>1670.4</v>
          </cell>
          <cell r="CU424" t="str">
            <v>Triangular</v>
          </cell>
          <cell r="CV424">
            <v>0</v>
          </cell>
          <cell r="CW424">
            <v>0</v>
          </cell>
          <cell r="CX424">
            <v>0</v>
          </cell>
          <cell r="CY424" t="str">
            <v>Triangular</v>
          </cell>
          <cell r="CZ424">
            <v>0</v>
          </cell>
          <cell r="DA424">
            <v>0</v>
          </cell>
          <cell r="DB424">
            <v>0</v>
          </cell>
          <cell r="DC424" t="str">
            <v>Triangular</v>
          </cell>
          <cell r="DD424">
            <v>460.8</v>
          </cell>
          <cell r="DE424">
            <v>1710.0287999999937</v>
          </cell>
          <cell r="DF424">
            <v>3225.6</v>
          </cell>
          <cell r="DG424" t="str">
            <v>Triangular</v>
          </cell>
          <cell r="DH424">
            <v>460.8</v>
          </cell>
          <cell r="DI424">
            <v>1710.0287999999937</v>
          </cell>
          <cell r="DJ424">
            <v>3225.6</v>
          </cell>
          <cell r="DK424" t="str">
            <v>Triangular</v>
          </cell>
          <cell r="DL424">
            <v>0</v>
          </cell>
          <cell r="DM424">
            <v>0</v>
          </cell>
          <cell r="DN424">
            <v>0</v>
          </cell>
          <cell r="DO424" t="str">
            <v>Triangular</v>
          </cell>
          <cell r="EB424">
            <v>374.49896907216504</v>
          </cell>
          <cell r="EC424">
            <v>549.9157113402066</v>
          </cell>
          <cell r="ED424">
            <v>741.17938144329867</v>
          </cell>
          <cell r="EE424" t="str">
            <v>Triangular</v>
          </cell>
        </row>
        <row r="425">
          <cell r="E425" t="str">
            <v>2_CENT_flare_rate</v>
          </cell>
          <cell r="G425" t="e">
            <v>#NAME?</v>
          </cell>
          <cell r="H425">
            <v>0</v>
          </cell>
          <cell r="I425">
            <v>0</v>
          </cell>
          <cell r="J425">
            <v>0</v>
          </cell>
          <cell r="K425" t="str">
            <v>Uniform</v>
          </cell>
          <cell r="L425">
            <v>0</v>
          </cell>
          <cell r="M425">
            <v>0</v>
          </cell>
          <cell r="N425">
            <v>0</v>
          </cell>
          <cell r="O425" t="str">
            <v>Uniform</v>
          </cell>
          <cell r="P425">
            <v>0</v>
          </cell>
          <cell r="Q425">
            <v>0</v>
          </cell>
          <cell r="R425">
            <v>0</v>
          </cell>
          <cell r="S425" t="str">
            <v>Uniform</v>
          </cell>
          <cell r="T425">
            <v>0</v>
          </cell>
          <cell r="U425">
            <v>0</v>
          </cell>
          <cell r="V425">
            <v>0</v>
          </cell>
          <cell r="W425" t="str">
            <v>Uniform</v>
          </cell>
          <cell r="X425">
            <v>0</v>
          </cell>
          <cell r="Y425">
            <v>0</v>
          </cell>
          <cell r="Z425">
            <v>0</v>
          </cell>
          <cell r="AA425" t="str">
            <v>Uniform</v>
          </cell>
          <cell r="AB425">
            <v>0</v>
          </cell>
          <cell r="AC425">
            <v>0</v>
          </cell>
          <cell r="AD425">
            <v>0</v>
          </cell>
          <cell r="AE425" t="str">
            <v>Uniform</v>
          </cell>
          <cell r="AF425">
            <v>0</v>
          </cell>
          <cell r="AG425">
            <v>0</v>
          </cell>
          <cell r="AH425">
            <v>0</v>
          </cell>
          <cell r="AI425" t="str">
            <v>Uniform</v>
          </cell>
          <cell r="AJ425">
            <v>0</v>
          </cell>
          <cell r="AK425">
            <v>0</v>
          </cell>
          <cell r="AL425">
            <v>0</v>
          </cell>
          <cell r="AM425" t="str">
            <v>Uniform</v>
          </cell>
          <cell r="AN425">
            <v>0</v>
          </cell>
          <cell r="AO425">
            <v>0</v>
          </cell>
          <cell r="AP425">
            <v>0</v>
          </cell>
          <cell r="AQ425" t="str">
            <v>Uniform</v>
          </cell>
          <cell r="AR425">
            <v>0</v>
          </cell>
          <cell r="AS425">
            <v>0</v>
          </cell>
          <cell r="AT425">
            <v>0</v>
          </cell>
          <cell r="AU425" t="str">
            <v>Uniform</v>
          </cell>
          <cell r="AV425">
            <v>0</v>
          </cell>
          <cell r="AW425">
            <v>0</v>
          </cell>
          <cell r="AX425">
            <v>0</v>
          </cell>
          <cell r="AY425" t="str">
            <v>Uniform</v>
          </cell>
          <cell r="AZ425">
            <v>0</v>
          </cell>
          <cell r="BA425">
            <v>0</v>
          </cell>
          <cell r="BB425">
            <v>0</v>
          </cell>
          <cell r="BC425" t="str">
            <v>Uniform</v>
          </cell>
          <cell r="BD425">
            <v>0</v>
          </cell>
          <cell r="BE425">
            <v>0</v>
          </cell>
          <cell r="BF425">
            <v>0</v>
          </cell>
          <cell r="BG425" t="str">
            <v>Uniform</v>
          </cell>
          <cell r="BH425">
            <v>0</v>
          </cell>
          <cell r="BI425">
            <v>0</v>
          </cell>
          <cell r="BJ425">
            <v>0</v>
          </cell>
          <cell r="BK425" t="str">
            <v>Uniform</v>
          </cell>
          <cell r="BL425">
            <v>0</v>
          </cell>
          <cell r="BM425">
            <v>0</v>
          </cell>
          <cell r="BN425">
            <v>0</v>
          </cell>
          <cell r="BO425" t="str">
            <v>Uniform</v>
          </cell>
          <cell r="BP425">
            <v>0</v>
          </cell>
          <cell r="BQ425">
            <v>0</v>
          </cell>
          <cell r="BR425">
            <v>0</v>
          </cell>
          <cell r="BS425" t="str">
            <v>Uniform</v>
          </cell>
          <cell r="BT425">
            <v>0</v>
          </cell>
          <cell r="BU425">
            <v>0</v>
          </cell>
          <cell r="BV425">
            <v>0</v>
          </cell>
          <cell r="BW425" t="str">
            <v>Uniform</v>
          </cell>
          <cell r="BX425">
            <v>0</v>
          </cell>
          <cell r="BY425">
            <v>0</v>
          </cell>
          <cell r="BZ425">
            <v>0</v>
          </cell>
          <cell r="CA425" t="str">
            <v>Uniform</v>
          </cell>
          <cell r="CB425">
            <v>0</v>
          </cell>
          <cell r="CC425">
            <v>0</v>
          </cell>
          <cell r="CD425">
            <v>0</v>
          </cell>
          <cell r="CE425" t="str">
            <v>Uniform</v>
          </cell>
          <cell r="CF425">
            <v>0</v>
          </cell>
          <cell r="CG425">
            <v>0</v>
          </cell>
          <cell r="CH425">
            <v>0</v>
          </cell>
          <cell r="CI425" t="str">
            <v>Uniform</v>
          </cell>
          <cell r="CJ425">
            <v>0</v>
          </cell>
          <cell r="CK425">
            <v>0</v>
          </cell>
          <cell r="CL425">
            <v>0</v>
          </cell>
          <cell r="CM425" t="str">
            <v>Uniform</v>
          </cell>
          <cell r="CN425">
            <v>0</v>
          </cell>
          <cell r="CO425">
            <v>0</v>
          </cell>
          <cell r="CP425">
            <v>0</v>
          </cell>
          <cell r="CQ425" t="str">
            <v>Uniform</v>
          </cell>
          <cell r="CR425">
            <v>0</v>
          </cell>
          <cell r="CS425">
            <v>0</v>
          </cell>
          <cell r="CT425">
            <v>0</v>
          </cell>
          <cell r="CU425" t="str">
            <v>Uniform</v>
          </cell>
          <cell r="CV425">
            <v>0</v>
          </cell>
          <cell r="CW425">
            <v>0</v>
          </cell>
          <cell r="CX425">
            <v>0</v>
          </cell>
          <cell r="CY425" t="str">
            <v>Uniform</v>
          </cell>
          <cell r="CZ425">
            <v>0</v>
          </cell>
          <cell r="DA425">
            <v>0</v>
          </cell>
          <cell r="DB425">
            <v>0</v>
          </cell>
          <cell r="DC425" t="str">
            <v>Uniform</v>
          </cell>
          <cell r="DD425">
            <v>0</v>
          </cell>
          <cell r="DE425">
            <v>0</v>
          </cell>
          <cell r="DF425">
            <v>0</v>
          </cell>
          <cell r="DG425" t="str">
            <v>Uniform</v>
          </cell>
          <cell r="DH425">
            <v>0</v>
          </cell>
          <cell r="DI425">
            <v>0</v>
          </cell>
          <cell r="DJ425">
            <v>0</v>
          </cell>
          <cell r="DK425" t="str">
            <v>Uniform</v>
          </cell>
          <cell r="DL425">
            <v>0</v>
          </cell>
          <cell r="DM425">
            <v>0</v>
          </cell>
          <cell r="DN425">
            <v>0</v>
          </cell>
          <cell r="DO425" t="str">
            <v>Uniform</v>
          </cell>
          <cell r="EB425">
            <v>0</v>
          </cell>
          <cell r="EC425">
            <v>0</v>
          </cell>
          <cell r="ED425">
            <v>0</v>
          </cell>
          <cell r="EE425" t="str">
            <v>Uniform</v>
          </cell>
        </row>
        <row r="426">
          <cell r="E426" t="str">
            <v>2_CENT_flare_eff</v>
          </cell>
          <cell r="G426" t="e">
            <v>#NAME?</v>
          </cell>
          <cell r="H426">
            <v>0</v>
          </cell>
          <cell r="I426">
            <v>0</v>
          </cell>
          <cell r="J426">
            <v>0</v>
          </cell>
          <cell r="K426" t="str">
            <v>Uniform</v>
          </cell>
          <cell r="L426">
            <v>0</v>
          </cell>
          <cell r="M426">
            <v>0</v>
          </cell>
          <cell r="N426">
            <v>0</v>
          </cell>
          <cell r="O426" t="str">
            <v>Uniform</v>
          </cell>
          <cell r="P426">
            <v>0</v>
          </cell>
          <cell r="Q426">
            <v>0</v>
          </cell>
          <cell r="R426">
            <v>0</v>
          </cell>
          <cell r="S426" t="str">
            <v>Uniform</v>
          </cell>
          <cell r="T426">
            <v>0</v>
          </cell>
          <cell r="U426">
            <v>0</v>
          </cell>
          <cell r="V426">
            <v>0</v>
          </cell>
          <cell r="W426" t="str">
            <v>Uniform</v>
          </cell>
          <cell r="X426">
            <v>0</v>
          </cell>
          <cell r="Y426">
            <v>0</v>
          </cell>
          <cell r="Z426">
            <v>0</v>
          </cell>
          <cell r="AA426" t="str">
            <v>Uniform</v>
          </cell>
          <cell r="AB426">
            <v>0</v>
          </cell>
          <cell r="AC426">
            <v>0</v>
          </cell>
          <cell r="AD426">
            <v>0</v>
          </cell>
          <cell r="AE426" t="str">
            <v>Uniform</v>
          </cell>
          <cell r="AF426">
            <v>0</v>
          </cell>
          <cell r="AG426">
            <v>0</v>
          </cell>
          <cell r="AH426">
            <v>0</v>
          </cell>
          <cell r="AI426" t="str">
            <v>Uniform</v>
          </cell>
          <cell r="AJ426">
            <v>0</v>
          </cell>
          <cell r="AK426">
            <v>0</v>
          </cell>
          <cell r="AL426">
            <v>0</v>
          </cell>
          <cell r="AM426" t="str">
            <v>Uniform</v>
          </cell>
          <cell r="AN426">
            <v>0</v>
          </cell>
          <cell r="AO426">
            <v>0</v>
          </cell>
          <cell r="AP426">
            <v>0</v>
          </cell>
          <cell r="AQ426" t="str">
            <v>Uniform</v>
          </cell>
          <cell r="AR426">
            <v>0</v>
          </cell>
          <cell r="AS426">
            <v>0</v>
          </cell>
          <cell r="AT426">
            <v>0</v>
          </cell>
          <cell r="AU426" t="str">
            <v>Uniform</v>
          </cell>
          <cell r="AV426">
            <v>0</v>
          </cell>
          <cell r="AW426">
            <v>0</v>
          </cell>
          <cell r="AX426">
            <v>0</v>
          </cell>
          <cell r="AY426" t="str">
            <v>Uniform</v>
          </cell>
          <cell r="AZ426">
            <v>0</v>
          </cell>
          <cell r="BA426">
            <v>0</v>
          </cell>
          <cell r="BB426">
            <v>0</v>
          </cell>
          <cell r="BC426" t="str">
            <v>Uniform</v>
          </cell>
          <cell r="BD426">
            <v>0</v>
          </cell>
          <cell r="BE426">
            <v>0</v>
          </cell>
          <cell r="BF426">
            <v>0</v>
          </cell>
          <cell r="BG426" t="str">
            <v>Uniform</v>
          </cell>
          <cell r="BH426">
            <v>0</v>
          </cell>
          <cell r="BI426">
            <v>0</v>
          </cell>
          <cell r="BJ426">
            <v>0</v>
          </cell>
          <cell r="BK426" t="str">
            <v>Uniform</v>
          </cell>
          <cell r="BL426">
            <v>0</v>
          </cell>
          <cell r="BM426">
            <v>0</v>
          </cell>
          <cell r="BN426">
            <v>0</v>
          </cell>
          <cell r="BO426" t="str">
            <v>Uniform</v>
          </cell>
          <cell r="BP426">
            <v>0</v>
          </cell>
          <cell r="BQ426">
            <v>0</v>
          </cell>
          <cell r="BR426">
            <v>0</v>
          </cell>
          <cell r="BS426" t="str">
            <v>Uniform</v>
          </cell>
          <cell r="BT426">
            <v>0</v>
          </cell>
          <cell r="BU426">
            <v>0</v>
          </cell>
          <cell r="BV426">
            <v>0</v>
          </cell>
          <cell r="BW426" t="str">
            <v>Uniform</v>
          </cell>
          <cell r="BX426">
            <v>0</v>
          </cell>
          <cell r="BY426">
            <v>0</v>
          </cell>
          <cell r="BZ426">
            <v>0</v>
          </cell>
          <cell r="CA426" t="str">
            <v>Uniform</v>
          </cell>
          <cell r="CB426">
            <v>0</v>
          </cell>
          <cell r="CC426">
            <v>0</v>
          </cell>
          <cell r="CD426">
            <v>0</v>
          </cell>
          <cell r="CE426" t="str">
            <v>Uniform</v>
          </cell>
          <cell r="CF426">
            <v>0</v>
          </cell>
          <cell r="CG426">
            <v>0</v>
          </cell>
          <cell r="CH426">
            <v>0</v>
          </cell>
          <cell r="CI426" t="str">
            <v>Uniform</v>
          </cell>
          <cell r="CJ426">
            <v>0</v>
          </cell>
          <cell r="CK426">
            <v>0</v>
          </cell>
          <cell r="CL426">
            <v>0</v>
          </cell>
          <cell r="CM426" t="str">
            <v>Uniform</v>
          </cell>
          <cell r="CN426">
            <v>0</v>
          </cell>
          <cell r="CO426">
            <v>0</v>
          </cell>
          <cell r="CP426">
            <v>0</v>
          </cell>
          <cell r="CQ426" t="str">
            <v>Uniform</v>
          </cell>
          <cell r="CR426">
            <v>0</v>
          </cell>
          <cell r="CS426">
            <v>0</v>
          </cell>
          <cell r="CT426">
            <v>0</v>
          </cell>
          <cell r="CU426" t="str">
            <v>Uniform</v>
          </cell>
          <cell r="CV426">
            <v>0</v>
          </cell>
          <cell r="CW426">
            <v>0</v>
          </cell>
          <cell r="CX426">
            <v>0</v>
          </cell>
          <cell r="CY426" t="str">
            <v>Uniform</v>
          </cell>
          <cell r="CZ426">
            <v>0</v>
          </cell>
          <cell r="DA426">
            <v>0</v>
          </cell>
          <cell r="DB426">
            <v>0</v>
          </cell>
          <cell r="DC426" t="str">
            <v>Uniform</v>
          </cell>
          <cell r="DD426">
            <v>0</v>
          </cell>
          <cell r="DE426">
            <v>0</v>
          </cell>
          <cell r="DF426">
            <v>0</v>
          </cell>
          <cell r="DG426" t="str">
            <v>Uniform</v>
          </cell>
          <cell r="DH426">
            <v>0</v>
          </cell>
          <cell r="DI426">
            <v>0</v>
          </cell>
          <cell r="DJ426">
            <v>0</v>
          </cell>
          <cell r="DK426" t="str">
            <v>Uniform</v>
          </cell>
          <cell r="DL426">
            <v>0</v>
          </cell>
          <cell r="DM426">
            <v>0</v>
          </cell>
          <cell r="DN426">
            <v>0</v>
          </cell>
          <cell r="DO426" t="str">
            <v>Uniform</v>
          </cell>
          <cell r="EB426">
            <v>0</v>
          </cell>
          <cell r="EC426">
            <v>0</v>
          </cell>
          <cell r="ED426">
            <v>0</v>
          </cell>
          <cell r="EE426" t="str">
            <v>Uniform</v>
          </cell>
        </row>
        <row r="427">
          <cell r="E427" t="str">
            <v>2_BDother_CO2</v>
          </cell>
          <cell r="F427" t="str">
            <v>metric tonnes</v>
          </cell>
          <cell r="G427" t="e">
            <v>#NAME?</v>
          </cell>
          <cell r="H427">
            <v>9.1238983571428588E-3</v>
          </cell>
          <cell r="I427">
            <v>1.7559096040000017E-2</v>
          </cell>
          <cell r="J427">
            <v>2.6199825500000006E-2</v>
          </cell>
          <cell r="K427" t="str">
            <v>Triangular</v>
          </cell>
          <cell r="L427">
            <v>9.1238983571428588E-3</v>
          </cell>
          <cell r="M427">
            <v>1.7559096040000017E-2</v>
          </cell>
          <cell r="N427">
            <v>2.6199825500000006E-2</v>
          </cell>
          <cell r="O427" t="str">
            <v>Triangular</v>
          </cell>
          <cell r="P427">
            <v>0</v>
          </cell>
          <cell r="Q427">
            <v>4.8397297297297992E-3</v>
          </cell>
          <cell r="R427">
            <v>1.5243243243243242E-2</v>
          </cell>
          <cell r="S427" t="str">
            <v>Triangular</v>
          </cell>
          <cell r="T427">
            <v>0</v>
          </cell>
          <cell r="U427">
            <v>4.8397297297297992E-3</v>
          </cell>
          <cell r="V427">
            <v>1.5243243243243242E-2</v>
          </cell>
          <cell r="W427" t="str">
            <v>Triangular</v>
          </cell>
          <cell r="X427">
            <v>0</v>
          </cell>
          <cell r="Y427">
            <v>4.8397297297297992E-3</v>
          </cell>
          <cell r="Z427">
            <v>1.5243243243243242E-2</v>
          </cell>
          <cell r="AA427" t="str">
            <v>Triangular</v>
          </cell>
          <cell r="AB427">
            <v>0</v>
          </cell>
          <cell r="AC427">
            <v>0</v>
          </cell>
          <cell r="AD427">
            <v>0</v>
          </cell>
          <cell r="AE427" t="str">
            <v>Triangular</v>
          </cell>
          <cell r="AF427">
            <v>0</v>
          </cell>
          <cell r="AG427">
            <v>0</v>
          </cell>
          <cell r="AH427">
            <v>0</v>
          </cell>
          <cell r="AI427" t="str">
            <v>Triangular</v>
          </cell>
          <cell r="AJ427">
            <v>0</v>
          </cell>
          <cell r="AK427">
            <v>0</v>
          </cell>
          <cell r="AL427">
            <v>0</v>
          </cell>
          <cell r="AM427" t="str">
            <v>Triangular</v>
          </cell>
          <cell r="AN427">
            <v>0</v>
          </cell>
          <cell r="AO427">
            <v>7.978670836363607E-3</v>
          </cell>
          <cell r="AP427">
            <v>2.0853818181818182E-2</v>
          </cell>
          <cell r="AQ427" t="str">
            <v>Triangular</v>
          </cell>
          <cell r="AR427">
            <v>0</v>
          </cell>
          <cell r="AS427">
            <v>7.978670836363607E-3</v>
          </cell>
          <cell r="AT427">
            <v>2.0853818181818182E-2</v>
          </cell>
          <cell r="AU427" t="str">
            <v>Triangular</v>
          </cell>
          <cell r="AV427">
            <v>0</v>
          </cell>
          <cell r="AW427">
            <v>7.978670836363607E-3</v>
          </cell>
          <cell r="AX427">
            <v>2.0853818181818182E-2</v>
          </cell>
          <cell r="AY427" t="str">
            <v>Triangular</v>
          </cell>
          <cell r="AZ427">
            <v>0</v>
          </cell>
          <cell r="BA427">
            <v>1.1538461538461534E-6</v>
          </cell>
          <cell r="BB427">
            <v>2.8846153846153845E-5</v>
          </cell>
          <cell r="BC427" t="str">
            <v>Triangular</v>
          </cell>
          <cell r="BD427">
            <v>0</v>
          </cell>
          <cell r="BE427">
            <v>1.1538461538461534E-6</v>
          </cell>
          <cell r="BF427">
            <v>2.8846153846153845E-5</v>
          </cell>
          <cell r="BG427" t="str">
            <v>Triangular</v>
          </cell>
          <cell r="BH427">
            <v>0</v>
          </cell>
          <cell r="BI427">
            <v>0</v>
          </cell>
          <cell r="BJ427">
            <v>0</v>
          </cell>
          <cell r="BK427" t="str">
            <v>Triangular</v>
          </cell>
          <cell r="BL427">
            <v>1.7429637500000006E-3</v>
          </cell>
          <cell r="BM427">
            <v>6.9231556600000037E-3</v>
          </cell>
          <cell r="BN427">
            <v>1.2530909999999999E-2</v>
          </cell>
          <cell r="BO427" t="str">
            <v>Triangular</v>
          </cell>
          <cell r="BP427">
            <v>1.7429637500000006E-3</v>
          </cell>
          <cell r="BQ427">
            <v>6.9231556600000037E-3</v>
          </cell>
          <cell r="BR427">
            <v>1.2530909999999999E-2</v>
          </cell>
          <cell r="BS427" t="str">
            <v>Triangular</v>
          </cell>
          <cell r="BT427">
            <v>1.7429637500000006E-3</v>
          </cell>
          <cell r="BU427">
            <v>6.9231556600000037E-3</v>
          </cell>
          <cell r="BV427">
            <v>1.2530909999999999E-2</v>
          </cell>
          <cell r="BW427" t="str">
            <v>Triangular</v>
          </cell>
          <cell r="BX427">
            <v>1.522969375E-2</v>
          </cell>
          <cell r="BY427">
            <v>0.19325024034999966</v>
          </cell>
          <cell r="BZ427">
            <v>0.39608377500000003</v>
          </cell>
          <cell r="CA427" t="str">
            <v>Triangular</v>
          </cell>
          <cell r="CB427">
            <v>0.24555555555555555</v>
          </cell>
          <cell r="CC427">
            <v>0.98485822222222386</v>
          </cell>
          <cell r="CD427">
            <v>1.9066666666666667</v>
          </cell>
          <cell r="CE427" t="str">
            <v>Triangular</v>
          </cell>
          <cell r="CF427">
            <v>4.999290639791667</v>
          </cell>
          <cell r="CG427">
            <v>7.2416223979000005</v>
          </cell>
          <cell r="CH427">
            <v>9.9551513674999939</v>
          </cell>
          <cell r="CI427" t="str">
            <v>Triangular</v>
          </cell>
          <cell r="CJ427">
            <v>4.999290639791667</v>
          </cell>
          <cell r="CK427">
            <v>7.2416223979000005</v>
          </cell>
          <cell r="CL427">
            <v>9.9551513674999939</v>
          </cell>
          <cell r="CM427" t="str">
            <v>Triangular</v>
          </cell>
          <cell r="CN427">
            <v>0</v>
          </cell>
          <cell r="CO427">
            <v>8.5903249999999998E-4</v>
          </cell>
          <cell r="CP427">
            <v>7.0412499999999998E-3</v>
          </cell>
          <cell r="CQ427" t="str">
            <v>Triangular</v>
          </cell>
          <cell r="CR427">
            <v>0</v>
          </cell>
          <cell r="CS427">
            <v>8.5903249999999998E-4</v>
          </cell>
          <cell r="CT427">
            <v>7.0412499999999998E-3</v>
          </cell>
          <cell r="CU427" t="str">
            <v>Triangular</v>
          </cell>
          <cell r="CV427">
            <v>4.1114285714285713E-5</v>
          </cell>
          <cell r="CW427">
            <v>1.7653697142856974E-3</v>
          </cell>
          <cell r="CX427">
            <v>3.4275714285714287E-3</v>
          </cell>
          <cell r="CY427" t="str">
            <v>Triangular</v>
          </cell>
          <cell r="CZ427">
            <v>4.1114285714285713E-5</v>
          </cell>
          <cell r="DA427">
            <v>1.7653697142856974E-3</v>
          </cell>
          <cell r="DB427">
            <v>3.4275714285714287E-3</v>
          </cell>
          <cell r="DC427" t="str">
            <v>Triangular</v>
          </cell>
          <cell r="DD427">
            <v>0.15898897000000001</v>
          </cell>
          <cell r="DE427">
            <v>0.59000806766999214</v>
          </cell>
          <cell r="DF427">
            <v>1.1129227900000003</v>
          </cell>
          <cell r="DG427" t="str">
            <v>Triangular</v>
          </cell>
          <cell r="DH427">
            <v>0.15898897000000001</v>
          </cell>
          <cell r="DI427">
            <v>0.59000806766999214</v>
          </cell>
          <cell r="DJ427">
            <v>1.1129227900000003</v>
          </cell>
          <cell r="DK427" t="str">
            <v>Triangular</v>
          </cell>
          <cell r="DL427">
            <v>0</v>
          </cell>
          <cell r="DM427">
            <v>8.6898505000000154E-2</v>
          </cell>
          <cell r="DN427">
            <v>0.207395</v>
          </cell>
          <cell r="DO427" t="str">
            <v>Triangular</v>
          </cell>
          <cell r="EB427">
            <v>1.3302745476116833</v>
          </cell>
          <cell r="EC427">
            <v>1.8741175498807574</v>
          </cell>
          <cell r="ED427">
            <v>2.4799393959192426</v>
          </cell>
          <cell r="EE427" t="str">
            <v>Triangular</v>
          </cell>
        </row>
        <row r="428">
          <cell r="E428" t="str">
            <v>2_BDother_CH4</v>
          </cell>
          <cell r="F428" t="str">
            <v>metric tonnes</v>
          </cell>
          <cell r="G428" t="e">
            <v>#NAME?</v>
          </cell>
          <cell r="H428">
            <v>2.7189928120000002</v>
          </cell>
          <cell r="I428">
            <v>5.1444115237942931</v>
          </cell>
          <cell r="J428">
            <v>7.7386085117142862</v>
          </cell>
          <cell r="K428" t="str">
            <v>Triangular</v>
          </cell>
          <cell r="L428">
            <v>2.7189928120000002</v>
          </cell>
          <cell r="M428">
            <v>5.1444115237942931</v>
          </cell>
          <cell r="N428">
            <v>7.7386085117142862</v>
          </cell>
          <cell r="O428" t="str">
            <v>Triangular</v>
          </cell>
          <cell r="P428">
            <v>0</v>
          </cell>
          <cell r="Q428">
            <v>6.1852432432432582E-2</v>
          </cell>
          <cell r="R428">
            <v>0.19481081081081081</v>
          </cell>
          <cell r="S428" t="str">
            <v>Triangular</v>
          </cell>
          <cell r="T428">
            <v>0</v>
          </cell>
          <cell r="U428">
            <v>6.1852432432432582E-2</v>
          </cell>
          <cell r="V428">
            <v>0.19481081081081081</v>
          </cell>
          <cell r="W428" t="str">
            <v>Triangular</v>
          </cell>
          <cell r="X428">
            <v>0</v>
          </cell>
          <cell r="Y428">
            <v>6.1852432432432582E-2</v>
          </cell>
          <cell r="Z428">
            <v>0.19481081081081081</v>
          </cell>
          <cell r="AA428" t="str">
            <v>Triangular</v>
          </cell>
          <cell r="AB428">
            <v>0</v>
          </cell>
          <cell r="AC428">
            <v>0</v>
          </cell>
          <cell r="AD428">
            <v>0</v>
          </cell>
          <cell r="AE428" t="str">
            <v>Triangular</v>
          </cell>
          <cell r="AF428">
            <v>0</v>
          </cell>
          <cell r="AG428">
            <v>0</v>
          </cell>
          <cell r="AH428">
            <v>0</v>
          </cell>
          <cell r="AI428" t="str">
            <v>Triangular</v>
          </cell>
          <cell r="AJ428">
            <v>0</v>
          </cell>
          <cell r="AK428">
            <v>0</v>
          </cell>
          <cell r="AL428">
            <v>0</v>
          </cell>
          <cell r="AM428" t="str">
            <v>Triangular</v>
          </cell>
          <cell r="AN428">
            <v>0</v>
          </cell>
          <cell r="AO428">
            <v>0.17544569946363667</v>
          </cell>
          <cell r="AP428">
            <v>0.45856168181818174</v>
          </cell>
          <cell r="AQ428" t="str">
            <v>Triangular</v>
          </cell>
          <cell r="AR428">
            <v>0</v>
          </cell>
          <cell r="AS428">
            <v>0.17544569946363667</v>
          </cell>
          <cell r="AT428">
            <v>0.45856168181818174</v>
          </cell>
          <cell r="AU428" t="str">
            <v>Triangular</v>
          </cell>
          <cell r="AV428">
            <v>0</v>
          </cell>
          <cell r="AW428">
            <v>0.17544569946363667</v>
          </cell>
          <cell r="AX428">
            <v>0.45856168181818174</v>
          </cell>
          <cell r="AY428" t="str">
            <v>Triangular</v>
          </cell>
          <cell r="AZ428">
            <v>0</v>
          </cell>
          <cell r="BA428">
            <v>3.9076923076923075E-5</v>
          </cell>
          <cell r="BB428">
            <v>9.7692307692307683E-4</v>
          </cell>
          <cell r="BC428" t="str">
            <v>Triangular</v>
          </cell>
          <cell r="BD428">
            <v>0</v>
          </cell>
          <cell r="BE428">
            <v>3.9076923076923075E-5</v>
          </cell>
          <cell r="BF428">
            <v>9.7692307692307683E-4</v>
          </cell>
          <cell r="BG428" t="str">
            <v>Triangular</v>
          </cell>
          <cell r="BH428">
            <v>0</v>
          </cell>
          <cell r="BI428">
            <v>0</v>
          </cell>
          <cell r="BJ428">
            <v>0</v>
          </cell>
          <cell r="BK428" t="str">
            <v>Triangular</v>
          </cell>
          <cell r="BL428">
            <v>6.3933319999999988E-2</v>
          </cell>
          <cell r="BM428">
            <v>0.43369187141499949</v>
          </cell>
          <cell r="BN428">
            <v>0.94024039700000006</v>
          </cell>
          <cell r="BO428" t="str">
            <v>Triangular</v>
          </cell>
          <cell r="BP428">
            <v>6.3933319999999988E-2</v>
          </cell>
          <cell r="BQ428">
            <v>0.43369187141499949</v>
          </cell>
          <cell r="BR428">
            <v>0.94024039700000006</v>
          </cell>
          <cell r="BS428" t="str">
            <v>Triangular</v>
          </cell>
          <cell r="BT428">
            <v>6.3933319999999988E-2</v>
          </cell>
          <cell r="BU428">
            <v>0.43369187141499949</v>
          </cell>
          <cell r="BV428">
            <v>0.94024039700000006</v>
          </cell>
          <cell r="BW428" t="str">
            <v>Triangular</v>
          </cell>
          <cell r="BX428">
            <v>0.229774055625</v>
          </cell>
          <cell r="BY428">
            <v>3.4590281671500032</v>
          </cell>
          <cell r="BZ428">
            <v>7.8686401681250002</v>
          </cell>
          <cell r="CA428" t="str">
            <v>Triangular</v>
          </cell>
          <cell r="CB428">
            <v>5</v>
          </cell>
          <cell r="CC428">
            <v>20.007028555555571</v>
          </cell>
          <cell r="CD428">
            <v>38.713333333333338</v>
          </cell>
          <cell r="CE428" t="str">
            <v>Triangular</v>
          </cell>
          <cell r="CF428">
            <v>430.40068233486085</v>
          </cell>
          <cell r="CG428">
            <v>622.19439100003581</v>
          </cell>
          <cell r="CH428">
            <v>857.72093333055523</v>
          </cell>
          <cell r="CI428" t="str">
            <v>Triangular</v>
          </cell>
          <cell r="CJ428">
            <v>430.40068233486085</v>
          </cell>
          <cell r="CK428">
            <v>622.19439100003581</v>
          </cell>
          <cell r="CL428">
            <v>857.72093333055523</v>
          </cell>
          <cell r="CM428" t="str">
            <v>Triangular</v>
          </cell>
          <cell r="CN428">
            <v>0</v>
          </cell>
          <cell r="CO428">
            <v>2.0536870000000013E-2</v>
          </cell>
          <cell r="CP428">
            <v>0.16833500000000001</v>
          </cell>
          <cell r="CQ428" t="str">
            <v>Triangular</v>
          </cell>
          <cell r="CR428">
            <v>0</v>
          </cell>
          <cell r="CS428">
            <v>2.0536870000000013E-2</v>
          </cell>
          <cell r="CT428">
            <v>0.16833500000000001</v>
          </cell>
          <cell r="CU428" t="str">
            <v>Triangular</v>
          </cell>
          <cell r="CV428">
            <v>1.5509600000000002E-2</v>
          </cell>
          <cell r="CW428">
            <v>7.7186468371428493E-2</v>
          </cell>
          <cell r="CX428">
            <v>0.13906728571428573</v>
          </cell>
          <cell r="CY428" t="str">
            <v>Triangular</v>
          </cell>
          <cell r="CZ428">
            <v>1.5509600000000002E-2</v>
          </cell>
          <cell r="DA428">
            <v>7.7186468371428493E-2</v>
          </cell>
          <cell r="DB428">
            <v>0.13906728571428573</v>
          </cell>
          <cell r="DC428" t="str">
            <v>Triangular</v>
          </cell>
          <cell r="DD428">
            <v>1.14643663</v>
          </cell>
          <cell r="DE428">
            <v>4.2544263339300032</v>
          </cell>
          <cell r="DF428">
            <v>8.0250564099999995</v>
          </cell>
          <cell r="DG428" t="str">
            <v>Triangular</v>
          </cell>
          <cell r="DH428">
            <v>1.14643663</v>
          </cell>
          <cell r="DI428">
            <v>4.2544263339300032</v>
          </cell>
          <cell r="DJ428">
            <v>8.0250564099999995</v>
          </cell>
          <cell r="DK428" t="str">
            <v>Triangular</v>
          </cell>
          <cell r="DL428">
            <v>0</v>
          </cell>
          <cell r="DM428">
            <v>2.1151329499999965</v>
          </cell>
          <cell r="DN428">
            <v>5.0480499999999999</v>
          </cell>
          <cell r="DO428" t="str">
            <v>Triangular</v>
          </cell>
          <cell r="EB428">
            <v>108.44954456641757</v>
          </cell>
          <cell r="EC428">
            <v>151.52890145247181</v>
          </cell>
          <cell r="ED428">
            <v>197.71285349814423</v>
          </cell>
          <cell r="EE428" t="str">
            <v>Triangular</v>
          </cell>
        </row>
        <row r="429">
          <cell r="E429" t="str">
            <v>2_BDcomp_CO2</v>
          </cell>
          <cell r="F429" t="str">
            <v>metric tonnes</v>
          </cell>
          <cell r="G429" t="e">
            <v>#NAME?</v>
          </cell>
          <cell r="H429">
            <v>0.70905627185714259</v>
          </cell>
          <cell r="I429">
            <v>1.126173162639998</v>
          </cell>
          <cell r="J429">
            <v>1.5404963262857139</v>
          </cell>
          <cell r="K429" t="str">
            <v>Triangular</v>
          </cell>
          <cell r="L429">
            <v>0.70905627185714259</v>
          </cell>
          <cell r="M429">
            <v>1.126173162639998</v>
          </cell>
          <cell r="N429">
            <v>1.5404963262857139</v>
          </cell>
          <cell r="O429" t="str">
            <v>Triangular</v>
          </cell>
          <cell r="P429">
            <v>3.300515988378379</v>
          </cell>
          <cell r="Q429">
            <v>47.812864057575688</v>
          </cell>
          <cell r="R429">
            <v>122.04958088905413</v>
          </cell>
          <cell r="S429" t="str">
            <v>Triangular</v>
          </cell>
          <cell r="T429">
            <v>3.300515988378379</v>
          </cell>
          <cell r="U429">
            <v>47.812864057575688</v>
          </cell>
          <cell r="V429">
            <v>122.04958088905413</v>
          </cell>
          <cell r="W429" t="str">
            <v>Triangular</v>
          </cell>
          <cell r="X429">
            <v>3.300515988378379</v>
          </cell>
          <cell r="Y429">
            <v>47.812864057575688</v>
          </cell>
          <cell r="Z429">
            <v>122.04958088905413</v>
          </cell>
          <cell r="AA429" t="str">
            <v>Triangular</v>
          </cell>
          <cell r="AB429">
            <v>11.655501000000001</v>
          </cell>
          <cell r="AC429">
            <v>44.657494725780055</v>
          </cell>
          <cell r="AD429">
            <v>77.691857100000021</v>
          </cell>
          <cell r="AE429" t="str">
            <v>Triangular</v>
          </cell>
          <cell r="AF429">
            <v>11.655501000000001</v>
          </cell>
          <cell r="AG429">
            <v>44.657494725780055</v>
          </cell>
          <cell r="AH429">
            <v>77.691857100000021</v>
          </cell>
          <cell r="AI429" t="str">
            <v>Triangular</v>
          </cell>
          <cell r="AJ429">
            <v>11.655501000000001</v>
          </cell>
          <cell r="AK429">
            <v>44.657494725780055</v>
          </cell>
          <cell r="AL429">
            <v>77.691857100000021</v>
          </cell>
          <cell r="AM429" t="str">
            <v>Triangular</v>
          </cell>
          <cell r="AN429">
            <v>0.93871982272727283</v>
          </cell>
          <cell r="AO429">
            <v>42.42723809439093</v>
          </cell>
          <cell r="AP429">
            <v>78.653536397954554</v>
          </cell>
          <cell r="AQ429" t="str">
            <v>Triangular</v>
          </cell>
          <cell r="AR429">
            <v>0.93871982272727283</v>
          </cell>
          <cell r="AS429">
            <v>42.42723809439093</v>
          </cell>
          <cell r="AT429">
            <v>78.653536397954554</v>
          </cell>
          <cell r="AU429" t="str">
            <v>Triangular</v>
          </cell>
          <cell r="AV429">
            <v>0.93871982272727283</v>
          </cell>
          <cell r="AW429">
            <v>42.42723809439093</v>
          </cell>
          <cell r="AX429">
            <v>78.653536397954554</v>
          </cell>
          <cell r="AY429" t="str">
            <v>Triangular</v>
          </cell>
          <cell r="AZ429">
            <v>2.9743044484615382</v>
          </cell>
          <cell r="BA429">
            <v>7.6591091277538474</v>
          </cell>
          <cell r="BB429">
            <v>13.114440208846155</v>
          </cell>
          <cell r="BC429" t="str">
            <v>Triangular</v>
          </cell>
          <cell r="BD429">
            <v>2.9743044484615382</v>
          </cell>
          <cell r="BE429">
            <v>7.6591091277538474</v>
          </cell>
          <cell r="BF429">
            <v>13.114440208846155</v>
          </cell>
          <cell r="BG429" t="str">
            <v>Triangular</v>
          </cell>
          <cell r="BH429">
            <v>5.7142857142857148E-2</v>
          </cell>
          <cell r="BI429">
            <v>0.39976908210000056</v>
          </cell>
          <cell r="BJ429">
            <v>0.88024052357142846</v>
          </cell>
          <cell r="BK429" t="str">
            <v>Triangular</v>
          </cell>
          <cell r="BL429">
            <v>0.65042682574999999</v>
          </cell>
          <cell r="BM429">
            <v>1.7413813760199988</v>
          </cell>
          <cell r="BN429">
            <v>2.9779319057499998</v>
          </cell>
          <cell r="BO429" t="str">
            <v>Triangular</v>
          </cell>
          <cell r="BP429">
            <v>0.65042682574999999</v>
          </cell>
          <cell r="BQ429">
            <v>1.7413813760199988</v>
          </cell>
          <cell r="BR429">
            <v>2.9779319057499998</v>
          </cell>
          <cell r="BS429" t="str">
            <v>Triangular</v>
          </cell>
          <cell r="BT429">
            <v>0.65042682574999999</v>
          </cell>
          <cell r="BU429">
            <v>1.7413813760199988</v>
          </cell>
          <cell r="BV429">
            <v>2.9779319057499998</v>
          </cell>
          <cell r="BW429" t="str">
            <v>Triangular</v>
          </cell>
          <cell r="BX429">
            <v>0.42910745000000006</v>
          </cell>
          <cell r="BY429">
            <v>3.7456966993000003</v>
          </cell>
          <cell r="BZ429">
            <v>8.0366139137499975</v>
          </cell>
          <cell r="CA429" t="str">
            <v>Triangular</v>
          </cell>
          <cell r="CB429">
            <v>1.2722222222222224</v>
          </cell>
          <cell r="CC429">
            <v>2.873792747377776</v>
          </cell>
          <cell r="CD429">
            <v>4.6130108333333331</v>
          </cell>
          <cell r="CE429" t="str">
            <v>Triangular</v>
          </cell>
          <cell r="CF429">
            <v>2.8177234399999995</v>
          </cell>
          <cell r="CG429">
            <v>8.5246255112694556</v>
          </cell>
          <cell r="CH429">
            <v>17.588139415694442</v>
          </cell>
          <cell r="CI429" t="str">
            <v>Triangular</v>
          </cell>
          <cell r="CJ429">
            <v>2.8177234399999995</v>
          </cell>
          <cell r="CK429">
            <v>8.5246255112694556</v>
          </cell>
          <cell r="CL429">
            <v>17.588139415694442</v>
          </cell>
          <cell r="CM429" t="str">
            <v>Triangular</v>
          </cell>
          <cell r="CN429">
            <v>9.3948125000000004E-3</v>
          </cell>
          <cell r="CO429">
            <v>1.0386592140999993</v>
          </cell>
          <cell r="CP429">
            <v>2.1100079250000006</v>
          </cell>
          <cell r="CQ429" t="str">
            <v>Triangular</v>
          </cell>
          <cell r="CR429">
            <v>9.3948125000000004E-3</v>
          </cell>
          <cell r="CS429">
            <v>1.0386592140999993</v>
          </cell>
          <cell r="CT429">
            <v>2.1100079250000006</v>
          </cell>
          <cell r="CU429" t="str">
            <v>Triangular</v>
          </cell>
          <cell r="CV429">
            <v>1.0654099142857143</v>
          </cell>
          <cell r="CW429">
            <v>2.725185776985712</v>
          </cell>
          <cell r="CX429">
            <v>4.4852625714285708</v>
          </cell>
          <cell r="CY429" t="str">
            <v>Triangular</v>
          </cell>
          <cell r="CZ429">
            <v>1.0654099142857143</v>
          </cell>
          <cell r="DA429">
            <v>2.725185776985712</v>
          </cell>
          <cell r="DB429">
            <v>4.4852625714285708</v>
          </cell>
          <cell r="DC429" t="str">
            <v>Triangular</v>
          </cell>
          <cell r="DD429">
            <v>11.014053920999999</v>
          </cell>
          <cell r="DE429">
            <v>22.558844532220004</v>
          </cell>
          <cell r="DF429">
            <v>36.479596340000001</v>
          </cell>
          <cell r="DG429" t="str">
            <v>Triangular</v>
          </cell>
          <cell r="DH429">
            <v>11.014053920999999</v>
          </cell>
          <cell r="DI429">
            <v>22.558844532220004</v>
          </cell>
          <cell r="DJ429">
            <v>36.479596340000001</v>
          </cell>
          <cell r="DK429" t="str">
            <v>Triangular</v>
          </cell>
          <cell r="DL429">
            <v>0.66357324000000006</v>
          </cell>
          <cell r="DM429">
            <v>3.4796500526599945</v>
          </cell>
          <cell r="DN429">
            <v>6.8956821599999998</v>
          </cell>
          <cell r="DO429" t="str">
            <v>Triangular</v>
          </cell>
          <cell r="EB429">
            <v>19.357311038135723</v>
          </cell>
          <cell r="EC429">
            <v>28.082734758132236</v>
          </cell>
          <cell r="ED429">
            <v>37.387652962491401</v>
          </cell>
          <cell r="EE429" t="str">
            <v>Triangular</v>
          </cell>
        </row>
        <row r="430">
          <cell r="E430" t="str">
            <v>2_BDcomp_CH4</v>
          </cell>
          <cell r="F430" t="str">
            <v>metric tonnes</v>
          </cell>
          <cell r="G430" t="e">
            <v>#NAME?</v>
          </cell>
          <cell r="H430">
            <v>181.80370220885717</v>
          </cell>
          <cell r="I430">
            <v>282.615782158223</v>
          </cell>
          <cell r="J430">
            <v>385.26362664178578</v>
          </cell>
          <cell r="K430" t="str">
            <v>Triangular</v>
          </cell>
          <cell r="L430">
            <v>181.80370220885717</v>
          </cell>
          <cell r="M430">
            <v>282.615782158223</v>
          </cell>
          <cell r="N430">
            <v>385.26362664178578</v>
          </cell>
          <cell r="O430" t="str">
            <v>Triangular</v>
          </cell>
          <cell r="P430">
            <v>31.254089360810799</v>
          </cell>
          <cell r="Q430">
            <v>48.977885937575707</v>
          </cell>
          <cell r="R430">
            <v>74.21307079817565</v>
          </cell>
          <cell r="S430" t="str">
            <v>Triangular</v>
          </cell>
          <cell r="T430">
            <v>31.254089360810799</v>
          </cell>
          <cell r="U430">
            <v>48.977885937575707</v>
          </cell>
          <cell r="V430">
            <v>74.21307079817565</v>
          </cell>
          <cell r="W430" t="str">
            <v>Triangular</v>
          </cell>
          <cell r="X430">
            <v>31.254089360810799</v>
          </cell>
          <cell r="Y430">
            <v>48.977885937575707</v>
          </cell>
          <cell r="Z430">
            <v>74.21307079817565</v>
          </cell>
          <cell r="AA430" t="str">
            <v>Triangular</v>
          </cell>
          <cell r="AB430">
            <v>79.299115899999975</v>
          </cell>
          <cell r="AC430">
            <v>294.3718644683201</v>
          </cell>
          <cell r="AD430">
            <v>552.84015438000006</v>
          </cell>
          <cell r="AE430" t="str">
            <v>Triangular</v>
          </cell>
          <cell r="AF430">
            <v>79.299115899999975</v>
          </cell>
          <cell r="AG430">
            <v>294.3718644683201</v>
          </cell>
          <cell r="AH430">
            <v>552.84015438000006</v>
          </cell>
          <cell r="AI430" t="str">
            <v>Triangular</v>
          </cell>
          <cell r="AJ430">
            <v>79.299115899999975</v>
          </cell>
          <cell r="AK430">
            <v>294.3718644683201</v>
          </cell>
          <cell r="AL430">
            <v>552.84015438000006</v>
          </cell>
          <cell r="AM430" t="str">
            <v>Triangular</v>
          </cell>
          <cell r="AN430">
            <v>18.699313677727275</v>
          </cell>
          <cell r="AO430">
            <v>569.28868278765435</v>
          </cell>
          <cell r="AP430">
            <v>1053.4143429322726</v>
          </cell>
          <cell r="AQ430" t="str">
            <v>Triangular</v>
          </cell>
          <cell r="AR430">
            <v>18.699313677727275</v>
          </cell>
          <cell r="AS430">
            <v>569.28868278765435</v>
          </cell>
          <cell r="AT430">
            <v>1053.4143429322726</v>
          </cell>
          <cell r="AU430" t="str">
            <v>Triangular</v>
          </cell>
          <cell r="AV430">
            <v>18.699313677727275</v>
          </cell>
          <cell r="AW430">
            <v>569.28868278765435</v>
          </cell>
          <cell r="AX430">
            <v>1053.4143429322726</v>
          </cell>
          <cell r="AY430" t="str">
            <v>Triangular</v>
          </cell>
          <cell r="AZ430">
            <v>35.127564647307686</v>
          </cell>
          <cell r="BA430">
            <v>95.142625508100082</v>
          </cell>
          <cell r="BB430">
            <v>169.01808322596153</v>
          </cell>
          <cell r="BC430" t="str">
            <v>Triangular</v>
          </cell>
          <cell r="BD430">
            <v>35.127564647307686</v>
          </cell>
          <cell r="BE430">
            <v>95.142625508100082</v>
          </cell>
          <cell r="BF430">
            <v>169.01808322596153</v>
          </cell>
          <cell r="BG430" t="str">
            <v>Triangular</v>
          </cell>
          <cell r="BH430">
            <v>3.0614285714285714</v>
          </cell>
          <cell r="BI430">
            <v>15.080652588400012</v>
          </cell>
          <cell r="BJ430">
            <v>30.156219934999971</v>
          </cell>
          <cell r="BK430" t="str">
            <v>Triangular</v>
          </cell>
          <cell r="BL430">
            <v>40.295771386124997</v>
          </cell>
          <cell r="BM430">
            <v>88.427503949034957</v>
          </cell>
          <cell r="BN430">
            <v>144.84607125599999</v>
          </cell>
          <cell r="BO430" t="str">
            <v>Triangular</v>
          </cell>
          <cell r="BP430">
            <v>40.295771386124997</v>
          </cell>
          <cell r="BQ430">
            <v>88.427503949034957</v>
          </cell>
          <cell r="BR430">
            <v>144.84607125599999</v>
          </cell>
          <cell r="BS430" t="str">
            <v>Triangular</v>
          </cell>
          <cell r="BT430">
            <v>40.295771386124997</v>
          </cell>
          <cell r="BU430">
            <v>88.427503949034957</v>
          </cell>
          <cell r="BV430">
            <v>144.84607125599999</v>
          </cell>
          <cell r="BW430" t="str">
            <v>Triangular</v>
          </cell>
          <cell r="BX430">
            <v>7.8667654468749992</v>
          </cell>
          <cell r="BY430">
            <v>52.385155700499944</v>
          </cell>
          <cell r="BZ430">
            <v>107.18974594999997</v>
          </cell>
          <cell r="CA430" t="str">
            <v>Triangular</v>
          </cell>
          <cell r="CB430">
            <v>23.055537678888889</v>
          </cell>
          <cell r="CC430">
            <v>48.971986104622196</v>
          </cell>
          <cell r="CD430">
            <v>76.305853478888878</v>
          </cell>
          <cell r="CE430" t="str">
            <v>Triangular</v>
          </cell>
          <cell r="CF430">
            <v>143.11252577111108</v>
          </cell>
          <cell r="CG430">
            <v>304.86753697326384</v>
          </cell>
          <cell r="CH430">
            <v>505.71723950569435</v>
          </cell>
          <cell r="CI430" t="str">
            <v>Triangular</v>
          </cell>
          <cell r="CJ430">
            <v>143.11252577111108</v>
          </cell>
          <cell r="CK430">
            <v>304.86753697326384</v>
          </cell>
          <cell r="CL430">
            <v>505.71723950569435</v>
          </cell>
          <cell r="CM430" t="str">
            <v>Triangular</v>
          </cell>
          <cell r="CN430">
            <v>0.1343619375</v>
          </cell>
          <cell r="CO430">
            <v>42.027886402524942</v>
          </cell>
          <cell r="CP430">
            <v>88.522494775000013</v>
          </cell>
          <cell r="CQ430" t="str">
            <v>Triangular</v>
          </cell>
          <cell r="CR430">
            <v>0.1343619375</v>
          </cell>
          <cell r="CS430">
            <v>42.027886402524942</v>
          </cell>
          <cell r="CT430">
            <v>88.522494775000013</v>
          </cell>
          <cell r="CU430" t="str">
            <v>Triangular</v>
          </cell>
          <cell r="CV430">
            <v>44.9397947</v>
          </cell>
          <cell r="CW430">
            <v>108.67122381925699</v>
          </cell>
          <cell r="CX430">
            <v>175.83406299999999</v>
          </cell>
          <cell r="CY430" t="str">
            <v>Triangular</v>
          </cell>
          <cell r="CZ430">
            <v>44.9397947</v>
          </cell>
          <cell r="DA430">
            <v>108.67122381925699</v>
          </cell>
          <cell r="DB430">
            <v>175.83406299999999</v>
          </cell>
          <cell r="DC430" t="str">
            <v>Triangular</v>
          </cell>
          <cell r="DD430">
            <v>96.488212110000006</v>
          </cell>
          <cell r="DE430">
            <v>175.47535910360995</v>
          </cell>
          <cell r="DF430">
            <v>268.30886562000001</v>
          </cell>
          <cell r="DG430" t="str">
            <v>Triangular</v>
          </cell>
          <cell r="DH430">
            <v>96.488212110000006</v>
          </cell>
          <cell r="DI430">
            <v>175.47535910360995</v>
          </cell>
          <cell r="DJ430">
            <v>268.30886562000001</v>
          </cell>
          <cell r="DK430" t="str">
            <v>Triangular</v>
          </cell>
          <cell r="DL430">
            <v>6.0752984200000002</v>
          </cell>
          <cell r="DM430">
            <v>37.384212557079984</v>
          </cell>
          <cell r="DN430">
            <v>76.329032279999993</v>
          </cell>
          <cell r="DO430" t="str">
            <v>Triangular</v>
          </cell>
          <cell r="EB430">
            <v>178.81646315522346</v>
          </cell>
          <cell r="EC430">
            <v>221.98118368530447</v>
          </cell>
          <cell r="ED430">
            <v>269.41791592640914</v>
          </cell>
          <cell r="EE430" t="str">
            <v>Triangular</v>
          </cell>
        </row>
        <row r="431">
          <cell r="E431" t="str">
            <v>2_BDesd_CO2</v>
          </cell>
          <cell r="F431" t="str">
            <v>metric tonnes</v>
          </cell>
          <cell r="G431" t="e">
            <v>#NAME?</v>
          </cell>
          <cell r="H431">
            <v>1.0734110770714285</v>
          </cell>
          <cell r="I431">
            <v>2.0472449992228587</v>
          </cell>
          <cell r="J431">
            <v>3.0403831466428559</v>
          </cell>
          <cell r="K431" t="str">
            <v>Triangular</v>
          </cell>
          <cell r="L431">
            <v>1.0734110770714285</v>
          </cell>
          <cell r="M431">
            <v>2.0472449992228587</v>
          </cell>
          <cell r="N431">
            <v>3.0403831466428559</v>
          </cell>
          <cell r="O431" t="str">
            <v>Triangular</v>
          </cell>
          <cell r="P431">
            <v>0.11483856081081081</v>
          </cell>
          <cell r="Q431">
            <v>0.28445787835135167</v>
          </cell>
          <cell r="R431">
            <v>0.51195133364864864</v>
          </cell>
          <cell r="S431" t="str">
            <v>Triangular</v>
          </cell>
          <cell r="T431">
            <v>0.11483856081081081</v>
          </cell>
          <cell r="U431">
            <v>0.28445787835135167</v>
          </cell>
          <cell r="V431">
            <v>0.51195133364864864</v>
          </cell>
          <cell r="W431" t="str">
            <v>Triangular</v>
          </cell>
          <cell r="X431">
            <v>0.11483856081081081</v>
          </cell>
          <cell r="Y431">
            <v>0.28445787835135167</v>
          </cell>
          <cell r="Z431">
            <v>0.51195133364864864</v>
          </cell>
          <cell r="AA431" t="str">
            <v>Triangular</v>
          </cell>
          <cell r="AB431">
            <v>0</v>
          </cell>
          <cell r="AC431">
            <v>0</v>
          </cell>
          <cell r="AD431">
            <v>0</v>
          </cell>
          <cell r="AE431" t="str">
            <v>Triangular</v>
          </cell>
          <cell r="AF431">
            <v>0</v>
          </cell>
          <cell r="AG431">
            <v>0</v>
          </cell>
          <cell r="AH431">
            <v>0</v>
          </cell>
          <cell r="AI431" t="str">
            <v>Triangular</v>
          </cell>
          <cell r="AJ431">
            <v>0</v>
          </cell>
          <cell r="AK431">
            <v>0</v>
          </cell>
          <cell r="AL431">
            <v>0</v>
          </cell>
          <cell r="AM431" t="str">
            <v>Triangular</v>
          </cell>
          <cell r="AN431">
            <v>1.4337272727272726E-2</v>
          </cell>
          <cell r="AO431">
            <v>3.7452395899454372</v>
          </cell>
          <cell r="AP431">
            <v>9.7320699090909084</v>
          </cell>
          <cell r="AQ431" t="str">
            <v>Triangular</v>
          </cell>
          <cell r="AR431">
            <v>1.4337272727272726E-2</v>
          </cell>
          <cell r="AS431">
            <v>3.7452395899454372</v>
          </cell>
          <cell r="AT431">
            <v>9.7320699090909084</v>
          </cell>
          <cell r="AU431" t="str">
            <v>Triangular</v>
          </cell>
          <cell r="AV431">
            <v>1.4337272727272726E-2</v>
          </cell>
          <cell r="AW431">
            <v>3.7452395899454372</v>
          </cell>
          <cell r="AX431">
            <v>9.7320699090909084</v>
          </cell>
          <cell r="AY431" t="str">
            <v>Triangular</v>
          </cell>
          <cell r="AZ431">
            <v>0</v>
          </cell>
          <cell r="BA431">
            <v>0</v>
          </cell>
          <cell r="BB431">
            <v>0</v>
          </cell>
          <cell r="BC431" t="str">
            <v>Triangular</v>
          </cell>
          <cell r="BD431">
            <v>0</v>
          </cell>
          <cell r="BE431">
            <v>0</v>
          </cell>
          <cell r="BF431">
            <v>0</v>
          </cell>
          <cell r="BG431" t="str">
            <v>Triangular</v>
          </cell>
          <cell r="BH431">
            <v>0</v>
          </cell>
          <cell r="BI431">
            <v>0</v>
          </cell>
          <cell r="BJ431">
            <v>0</v>
          </cell>
          <cell r="BK431" t="str">
            <v>Triangular</v>
          </cell>
          <cell r="BL431">
            <v>9.9991000000000012E-4</v>
          </cell>
          <cell r="BM431">
            <v>3.3066750079999978E-2</v>
          </cell>
          <cell r="BN431">
            <v>8.1342410000000004E-2</v>
          </cell>
          <cell r="BO431" t="str">
            <v>Triangular</v>
          </cell>
          <cell r="BP431">
            <v>9.9991000000000012E-4</v>
          </cell>
          <cell r="BQ431">
            <v>3.3066750079999978E-2</v>
          </cell>
          <cell r="BR431">
            <v>8.1342410000000004E-2</v>
          </cell>
          <cell r="BS431" t="str">
            <v>Triangular</v>
          </cell>
          <cell r="BT431">
            <v>9.9991000000000012E-4</v>
          </cell>
          <cell r="BU431">
            <v>3.3066750079999978E-2</v>
          </cell>
          <cell r="BV431">
            <v>8.1342410000000004E-2</v>
          </cell>
          <cell r="BW431" t="str">
            <v>Triangular</v>
          </cell>
          <cell r="BX431">
            <v>0</v>
          </cell>
          <cell r="BY431">
            <v>0.34819700000000037</v>
          </cell>
          <cell r="BZ431">
            <v>0.84399999999999997</v>
          </cell>
          <cell r="CA431" t="str">
            <v>Triangular</v>
          </cell>
          <cell r="CB431">
            <v>0.1829138888888889</v>
          </cell>
          <cell r="CC431">
            <v>0.62596255555555569</v>
          </cell>
          <cell r="CD431">
            <v>1.1933333333333331</v>
          </cell>
          <cell r="CE431" t="str">
            <v>Triangular</v>
          </cell>
          <cell r="CF431">
            <v>0</v>
          </cell>
          <cell r="CG431">
            <v>3.0249999999999943E-3</v>
          </cell>
          <cell r="CH431">
            <v>2.5000000000000001E-2</v>
          </cell>
          <cell r="CI431" t="str">
            <v>Triangular</v>
          </cell>
          <cell r="CJ431">
            <v>0</v>
          </cell>
          <cell r="CK431">
            <v>3.0249999999999943E-3</v>
          </cell>
          <cell r="CL431">
            <v>2.5000000000000001E-2</v>
          </cell>
          <cell r="CM431" t="str">
            <v>Triangular</v>
          </cell>
          <cell r="CN431">
            <v>0</v>
          </cell>
          <cell r="CO431">
            <v>0.85103719210000583</v>
          </cell>
          <cell r="CP431">
            <v>2.1302558</v>
          </cell>
          <cell r="CQ431" t="str">
            <v>Triangular</v>
          </cell>
          <cell r="CR431">
            <v>0</v>
          </cell>
          <cell r="CS431">
            <v>0.85103719210000583</v>
          </cell>
          <cell r="CT431">
            <v>2.1302558</v>
          </cell>
          <cell r="CU431" t="str">
            <v>Triangular</v>
          </cell>
          <cell r="CV431">
            <v>7.4945585714285709E-2</v>
          </cell>
          <cell r="CW431">
            <v>0.54219969478571395</v>
          </cell>
          <cell r="CX431">
            <v>1.0045101428571426</v>
          </cell>
          <cell r="CY431" t="str">
            <v>Triangular</v>
          </cell>
          <cell r="CZ431">
            <v>7.4945585714285709E-2</v>
          </cell>
          <cell r="DA431">
            <v>0.54219969478571395</v>
          </cell>
          <cell r="DB431">
            <v>1.0045101428571426</v>
          </cell>
          <cell r="DC431" t="str">
            <v>Triangular</v>
          </cell>
          <cell r="DD431">
            <v>1.5201100000000001E-3</v>
          </cell>
          <cell r="DE431">
            <v>2.6689128210000079E-2</v>
          </cell>
          <cell r="DF431">
            <v>1.1600549999999999E-2</v>
          </cell>
          <cell r="DG431" t="str">
            <v>Triangular</v>
          </cell>
          <cell r="DH431">
            <v>1.5201100000000001E-3</v>
          </cell>
          <cell r="DI431">
            <v>2.6689128210000079E-2</v>
          </cell>
          <cell r="DJ431">
            <v>1.1600549999999999E-2</v>
          </cell>
          <cell r="DK431" t="str">
            <v>Triangular</v>
          </cell>
          <cell r="DL431">
            <v>0.11284433999999999</v>
          </cell>
          <cell r="DM431">
            <v>8.1160878284599995</v>
          </cell>
          <cell r="DN431">
            <v>19.130534560000001</v>
          </cell>
          <cell r="DO431" t="str">
            <v>Triangular</v>
          </cell>
          <cell r="EB431">
            <v>0.53117801188144342</v>
          </cell>
          <cell r="EC431">
            <v>0.89542063109037839</v>
          </cell>
          <cell r="ED431">
            <v>1.3696143014690725</v>
          </cell>
          <cell r="EE431" t="str">
            <v>Triangular</v>
          </cell>
        </row>
        <row r="432">
          <cell r="E432" t="str">
            <v>2_BDesd_CH4</v>
          </cell>
          <cell r="F432" t="str">
            <v>metric tonnes</v>
          </cell>
          <cell r="G432" t="e">
            <v>#NAME?</v>
          </cell>
          <cell r="H432">
            <v>307.24897458949988</v>
          </cell>
          <cell r="I432">
            <v>597.64683408623796</v>
          </cell>
          <cell r="J432">
            <v>886.18817899735723</v>
          </cell>
          <cell r="K432" t="str">
            <v>Triangular</v>
          </cell>
          <cell r="L432">
            <v>307.24897458949988</v>
          </cell>
          <cell r="M432">
            <v>597.64683408623796</v>
          </cell>
          <cell r="N432">
            <v>886.18817899735723</v>
          </cell>
          <cell r="O432" t="str">
            <v>Triangular</v>
          </cell>
          <cell r="P432">
            <v>1.018416216216216</v>
          </cell>
          <cell r="Q432">
            <v>3.8615446799729733</v>
          </cell>
          <cell r="R432">
            <v>7.7021269370270256</v>
          </cell>
          <cell r="S432" t="str">
            <v>Triangular</v>
          </cell>
          <cell r="T432">
            <v>1.018416216216216</v>
          </cell>
          <cell r="U432">
            <v>3.8615446799729733</v>
          </cell>
          <cell r="V432">
            <v>7.7021269370270256</v>
          </cell>
          <cell r="W432" t="str">
            <v>Triangular</v>
          </cell>
          <cell r="X432">
            <v>1.018416216216216</v>
          </cell>
          <cell r="Y432">
            <v>3.8615446799729733</v>
          </cell>
          <cell r="Z432">
            <v>7.7021269370270256</v>
          </cell>
          <cell r="AA432" t="str">
            <v>Triangular</v>
          </cell>
          <cell r="AB432">
            <v>0</v>
          </cell>
          <cell r="AC432">
            <v>0</v>
          </cell>
          <cell r="AD432">
            <v>0</v>
          </cell>
          <cell r="AE432" t="str">
            <v>Triangular</v>
          </cell>
          <cell r="AF432">
            <v>0</v>
          </cell>
          <cell r="AG432">
            <v>0</v>
          </cell>
          <cell r="AH432">
            <v>0</v>
          </cell>
          <cell r="AI432" t="str">
            <v>Triangular</v>
          </cell>
          <cell r="AJ432">
            <v>0</v>
          </cell>
          <cell r="AK432">
            <v>0</v>
          </cell>
          <cell r="AL432">
            <v>0</v>
          </cell>
          <cell r="AM432" t="str">
            <v>Triangular</v>
          </cell>
          <cell r="AN432">
            <v>0.14314545454545455</v>
          </cell>
          <cell r="AO432">
            <v>77.081755057254512</v>
          </cell>
          <cell r="AP432">
            <v>200.90068845454545</v>
          </cell>
          <cell r="AQ432" t="str">
            <v>Triangular</v>
          </cell>
          <cell r="AR432">
            <v>0.14314545454545455</v>
          </cell>
          <cell r="AS432">
            <v>77.081755057254512</v>
          </cell>
          <cell r="AT432">
            <v>200.90068845454545</v>
          </cell>
          <cell r="AU432" t="str">
            <v>Triangular</v>
          </cell>
          <cell r="AV432">
            <v>0.14314545454545455</v>
          </cell>
          <cell r="AW432">
            <v>77.081755057254512</v>
          </cell>
          <cell r="AX432">
            <v>200.90068845454545</v>
          </cell>
          <cell r="AY432" t="str">
            <v>Triangular</v>
          </cell>
          <cell r="AZ432">
            <v>0</v>
          </cell>
          <cell r="BA432">
            <v>0</v>
          </cell>
          <cell r="BB432">
            <v>0</v>
          </cell>
          <cell r="BC432" t="str">
            <v>Triangular</v>
          </cell>
          <cell r="BD432">
            <v>0</v>
          </cell>
          <cell r="BE432">
            <v>0</v>
          </cell>
          <cell r="BF432">
            <v>0</v>
          </cell>
          <cell r="BG432" t="str">
            <v>Triangular</v>
          </cell>
          <cell r="BH432">
            <v>0</v>
          </cell>
          <cell r="BI432">
            <v>0</v>
          </cell>
          <cell r="BJ432">
            <v>0</v>
          </cell>
          <cell r="BK432" t="str">
            <v>Triangular</v>
          </cell>
          <cell r="BL432">
            <v>7.8684975000000004E-2</v>
          </cell>
          <cell r="BM432">
            <v>1.3655019456750015</v>
          </cell>
          <cell r="BN432">
            <v>3.18105598</v>
          </cell>
          <cell r="BO432" t="str">
            <v>Triangular</v>
          </cell>
          <cell r="BP432">
            <v>7.8684975000000004E-2</v>
          </cell>
          <cell r="BQ432">
            <v>1.3655019456750015</v>
          </cell>
          <cell r="BR432">
            <v>3.18105598</v>
          </cell>
          <cell r="BS432" t="str">
            <v>Triangular</v>
          </cell>
          <cell r="BT432">
            <v>7.8684975000000004E-2</v>
          </cell>
          <cell r="BU432">
            <v>1.3655019456750015</v>
          </cell>
          <cell r="BV432">
            <v>3.18105598</v>
          </cell>
          <cell r="BW432" t="str">
            <v>Triangular</v>
          </cell>
          <cell r="BX432">
            <v>0</v>
          </cell>
          <cell r="BY432">
            <v>5.5173636250000007</v>
          </cell>
          <cell r="BZ432">
            <v>12.066374999999999</v>
          </cell>
          <cell r="CA432" t="str">
            <v>Triangular</v>
          </cell>
          <cell r="CB432">
            <v>4.0228888888888896</v>
          </cell>
          <cell r="CC432">
            <v>12.849456888888859</v>
          </cell>
          <cell r="CD432">
            <v>24.306666666666668</v>
          </cell>
          <cell r="CE432" t="str">
            <v>Triangular</v>
          </cell>
          <cell r="CF432">
            <v>0</v>
          </cell>
          <cell r="CG432">
            <v>6.1709999999999966E-2</v>
          </cell>
          <cell r="CH432">
            <v>0.51</v>
          </cell>
          <cell r="CI432" t="str">
            <v>Triangular</v>
          </cell>
          <cell r="CJ432">
            <v>0</v>
          </cell>
          <cell r="CK432">
            <v>6.1709999999999966E-2</v>
          </cell>
          <cell r="CL432">
            <v>0.51</v>
          </cell>
          <cell r="CM432" t="str">
            <v>Triangular</v>
          </cell>
          <cell r="CN432">
            <v>0</v>
          </cell>
          <cell r="CO432">
            <v>12.171299793799891</v>
          </cell>
          <cell r="CP432">
            <v>30.466332399999999</v>
          </cell>
          <cell r="CQ432" t="str">
            <v>Triangular</v>
          </cell>
          <cell r="CR432">
            <v>0</v>
          </cell>
          <cell r="CS432">
            <v>12.171299793799891</v>
          </cell>
          <cell r="CT432">
            <v>30.466332399999999</v>
          </cell>
          <cell r="CU432" t="str">
            <v>Triangular</v>
          </cell>
          <cell r="CV432">
            <v>2.2047069142857141</v>
          </cell>
          <cell r="CW432">
            <v>20.667301130142867</v>
          </cell>
          <cell r="CX432">
            <v>38.810208428571435</v>
          </cell>
          <cell r="CY432" t="str">
            <v>Triangular</v>
          </cell>
          <cell r="CZ432">
            <v>2.2047069142857141</v>
          </cell>
          <cell r="DA432">
            <v>20.667301130142867</v>
          </cell>
          <cell r="DB432">
            <v>38.810208428571435</v>
          </cell>
          <cell r="DC432" t="str">
            <v>Triangular</v>
          </cell>
          <cell r="DD432">
            <v>1.0961200000000001E-2</v>
          </cell>
          <cell r="DE432">
            <v>0.10203941319999991</v>
          </cell>
          <cell r="DF432">
            <v>0.13320599999999999</v>
          </cell>
          <cell r="DG432" t="str">
            <v>Triangular</v>
          </cell>
          <cell r="DH432">
            <v>1.0961200000000001E-2</v>
          </cell>
          <cell r="DI432">
            <v>0.10203941319999991</v>
          </cell>
          <cell r="DJ432">
            <v>0.13320599999999999</v>
          </cell>
          <cell r="DK432" t="str">
            <v>Triangular</v>
          </cell>
          <cell r="DL432">
            <v>1.0454581900000002</v>
          </cell>
          <cell r="DM432">
            <v>95.141195639110038</v>
          </cell>
          <cell r="DN432">
            <v>224.86799046000002</v>
          </cell>
          <cell r="DO432" t="str">
            <v>Triangular</v>
          </cell>
          <cell r="EB432">
            <v>84.143741930936443</v>
          </cell>
          <cell r="EC432">
            <v>134.5274134403131</v>
          </cell>
          <cell r="ED432">
            <v>191.67629156981087</v>
          </cell>
          <cell r="EE432" t="str">
            <v>Triangular</v>
          </cell>
        </row>
        <row r="433">
          <cell r="E433" t="str">
            <v>2_BDfacpip_CO2</v>
          </cell>
          <cell r="F433" t="str">
            <v>metric tonnes</v>
          </cell>
          <cell r="G433" t="e">
            <v>#NAME?</v>
          </cell>
          <cell r="H433">
            <v>0.26487422571428576</v>
          </cell>
          <cell r="I433">
            <v>1.1852425828799995</v>
          </cell>
          <cell r="J433">
            <v>2.4400080257142851</v>
          </cell>
          <cell r="K433" t="str">
            <v>Triangular</v>
          </cell>
          <cell r="L433">
            <v>0.26487422571428576</v>
          </cell>
          <cell r="M433">
            <v>1.1852425828799995</v>
          </cell>
          <cell r="N433">
            <v>2.4400080257142851</v>
          </cell>
          <cell r="O433" t="str">
            <v>Triangular</v>
          </cell>
          <cell r="P433">
            <v>5.8782725135135147E-2</v>
          </cell>
          <cell r="Q433">
            <v>0.43242976849729703</v>
          </cell>
          <cell r="R433">
            <v>0.93893754459459444</v>
          </cell>
          <cell r="S433" t="str">
            <v>Triangular</v>
          </cell>
          <cell r="T433">
            <v>5.8782725135135147E-2</v>
          </cell>
          <cell r="U433">
            <v>0.43242976849729703</v>
          </cell>
          <cell r="V433">
            <v>0.93893754459459444</v>
          </cell>
          <cell r="W433" t="str">
            <v>Triangular</v>
          </cell>
          <cell r="X433">
            <v>5.8782725135135147E-2</v>
          </cell>
          <cell r="Y433">
            <v>0.43242976849729703</v>
          </cell>
          <cell r="Z433">
            <v>0.93893754459459444</v>
          </cell>
          <cell r="AA433" t="str">
            <v>Triangular</v>
          </cell>
          <cell r="AB433">
            <v>0.21066099999999999</v>
          </cell>
          <cell r="AC433">
            <v>0.773968513999997</v>
          </cell>
          <cell r="AD433">
            <v>1.4746269999999999</v>
          </cell>
          <cell r="AE433" t="str">
            <v>Triangular</v>
          </cell>
          <cell r="AF433">
            <v>0.21066099999999999</v>
          </cell>
          <cell r="AG433">
            <v>0.773968513999997</v>
          </cell>
          <cell r="AH433">
            <v>1.4746269999999999</v>
          </cell>
          <cell r="AI433" t="str">
            <v>Triangular</v>
          </cell>
          <cell r="AJ433">
            <v>0.21066099999999999</v>
          </cell>
          <cell r="AK433">
            <v>0.773968513999997</v>
          </cell>
          <cell r="AL433">
            <v>1.4746269999999999</v>
          </cell>
          <cell r="AM433" t="str">
            <v>Triangular</v>
          </cell>
          <cell r="AN433">
            <v>1.3583636363636364E-2</v>
          </cell>
          <cell r="AO433">
            <v>0.14063180245454557</v>
          </cell>
          <cell r="AP433">
            <v>0.31063590909090905</v>
          </cell>
          <cell r="AQ433" t="str">
            <v>Triangular</v>
          </cell>
          <cell r="AR433">
            <v>1.3583636363636364E-2</v>
          </cell>
          <cell r="AS433">
            <v>0.14063180245454557</v>
          </cell>
          <cell r="AT433">
            <v>0.31063590909090905</v>
          </cell>
          <cell r="AU433" t="str">
            <v>Triangular</v>
          </cell>
          <cell r="AV433">
            <v>1.3583636363636364E-2</v>
          </cell>
          <cell r="AW433">
            <v>0.14063180245454557</v>
          </cell>
          <cell r="AX433">
            <v>0.31063590909090905</v>
          </cell>
          <cell r="AY433" t="str">
            <v>Triangular</v>
          </cell>
          <cell r="AZ433">
            <v>3.8461538461538462E-4</v>
          </cell>
          <cell r="BA433">
            <v>5.1165909846153948E-2</v>
          </cell>
          <cell r="BB433">
            <v>0.1207995076923077</v>
          </cell>
          <cell r="BC433" t="str">
            <v>Triangular</v>
          </cell>
          <cell r="BD433">
            <v>3.8461538461538462E-4</v>
          </cell>
          <cell r="BE433">
            <v>5.1165909846153948E-2</v>
          </cell>
          <cell r="BF433">
            <v>0.1207995076923077</v>
          </cell>
          <cell r="BG433" t="str">
            <v>Triangular</v>
          </cell>
          <cell r="BH433">
            <v>0</v>
          </cell>
          <cell r="BI433">
            <v>6.6118571428570895E-3</v>
          </cell>
          <cell r="BJ433">
            <v>1.7714285714285714E-2</v>
          </cell>
          <cell r="BK433" t="str">
            <v>Triangular</v>
          </cell>
          <cell r="BL433">
            <v>0</v>
          </cell>
          <cell r="BM433">
            <v>1.3147606860000029E-2</v>
          </cell>
          <cell r="BN433">
            <v>3.3097500000000002E-2</v>
          </cell>
          <cell r="BO433" t="str">
            <v>Triangular</v>
          </cell>
          <cell r="BP433">
            <v>0</v>
          </cell>
          <cell r="BQ433">
            <v>1.3147606860000029E-2</v>
          </cell>
          <cell r="BR433">
            <v>3.3097500000000002E-2</v>
          </cell>
          <cell r="BS433" t="str">
            <v>Triangular</v>
          </cell>
          <cell r="BT433">
            <v>0</v>
          </cell>
          <cell r="BU433">
            <v>1.3147606860000029E-2</v>
          </cell>
          <cell r="BV433">
            <v>3.3097500000000002E-2</v>
          </cell>
          <cell r="BW433" t="str">
            <v>Triangular</v>
          </cell>
          <cell r="BX433">
            <v>0</v>
          </cell>
          <cell r="BY433">
            <v>0.21576634374999995</v>
          </cell>
          <cell r="BZ433">
            <v>0.61004999999999998</v>
          </cell>
          <cell r="CA433" t="str">
            <v>Triangular</v>
          </cell>
          <cell r="CB433">
            <v>0</v>
          </cell>
          <cell r="CC433">
            <v>0</v>
          </cell>
          <cell r="CD433">
            <v>0</v>
          </cell>
          <cell r="CE433" t="str">
            <v>Triangular</v>
          </cell>
          <cell r="CF433">
            <v>0</v>
          </cell>
          <cell r="CG433">
            <v>0.60816799368611107</v>
          </cell>
          <cell r="CH433">
            <v>2.4172214138888894</v>
          </cell>
          <cell r="CI433" t="str">
            <v>Triangular</v>
          </cell>
          <cell r="CJ433">
            <v>0</v>
          </cell>
          <cell r="CK433">
            <v>0.60816799368611107</v>
          </cell>
          <cell r="CL433">
            <v>2.4172214138888894</v>
          </cell>
          <cell r="CM433" t="str">
            <v>Triangular</v>
          </cell>
          <cell r="CN433">
            <v>0</v>
          </cell>
          <cell r="CO433">
            <v>8.1850618675000486E-2</v>
          </cell>
          <cell r="CP433">
            <v>0.20488265</v>
          </cell>
          <cell r="CQ433" t="str">
            <v>Triangular</v>
          </cell>
          <cell r="CR433">
            <v>0</v>
          </cell>
          <cell r="CS433">
            <v>8.1850618675000486E-2</v>
          </cell>
          <cell r="CT433">
            <v>0.20488265</v>
          </cell>
          <cell r="CU433" t="str">
            <v>Triangular</v>
          </cell>
          <cell r="CV433">
            <v>0</v>
          </cell>
          <cell r="CW433">
            <v>7.2040075714285582E-3</v>
          </cell>
          <cell r="CX433">
            <v>1.4142142857142857E-2</v>
          </cell>
          <cell r="CY433" t="str">
            <v>Triangular</v>
          </cell>
          <cell r="CZ433">
            <v>0</v>
          </cell>
          <cell r="DA433">
            <v>7.2040075714285582E-3</v>
          </cell>
          <cell r="DB433">
            <v>1.4142142857142857E-2</v>
          </cell>
          <cell r="DC433" t="str">
            <v>Triangular</v>
          </cell>
          <cell r="DD433">
            <v>1.320404E-2</v>
          </cell>
          <cell r="DE433">
            <v>0.18313209622000023</v>
          </cell>
          <cell r="DF433">
            <v>0.50040808000000003</v>
          </cell>
          <cell r="DG433" t="str">
            <v>Triangular</v>
          </cell>
          <cell r="DH433">
            <v>1.320404E-2</v>
          </cell>
          <cell r="DI433">
            <v>0.18313209622000023</v>
          </cell>
          <cell r="DJ433">
            <v>0.50040808000000003</v>
          </cell>
          <cell r="DK433" t="str">
            <v>Triangular</v>
          </cell>
          <cell r="DL433">
            <v>0.66745363999999996</v>
          </cell>
          <cell r="DM433">
            <v>1.3225761054799965</v>
          </cell>
          <cell r="DN433">
            <v>1.9813054800000001</v>
          </cell>
          <cell r="DO433" t="str">
            <v>Triangular</v>
          </cell>
          <cell r="EB433">
            <v>0.30110102042955328</v>
          </cell>
          <cell r="EC433">
            <v>0.59294118238075633</v>
          </cell>
          <cell r="ED433">
            <v>1.0246329148797253</v>
          </cell>
          <cell r="EE433" t="str">
            <v>Triangular</v>
          </cell>
        </row>
        <row r="434">
          <cell r="E434" t="str">
            <v>2_BDfacpip_CH4</v>
          </cell>
          <cell r="F434" t="str">
            <v>metric tonnes</v>
          </cell>
          <cell r="G434" t="e">
            <v>#NAME?</v>
          </cell>
          <cell r="H434">
            <v>77.669449980571429</v>
          </cell>
          <cell r="I434">
            <v>147.87453903472581</v>
          </cell>
          <cell r="J434">
            <v>235.31021928457142</v>
          </cell>
          <cell r="K434" t="str">
            <v>Triangular</v>
          </cell>
          <cell r="L434">
            <v>77.669449980571429</v>
          </cell>
          <cell r="M434">
            <v>147.87453903472581</v>
          </cell>
          <cell r="N434">
            <v>235.31021928457142</v>
          </cell>
          <cell r="O434" t="str">
            <v>Triangular</v>
          </cell>
          <cell r="P434">
            <v>0.38746788114864877</v>
          </cell>
          <cell r="Q434">
            <v>3.8149121104135149</v>
          </cell>
          <cell r="R434">
            <v>8.2561609735135075</v>
          </cell>
          <cell r="S434" t="str">
            <v>Triangular</v>
          </cell>
          <cell r="T434">
            <v>0.38746788114864877</v>
          </cell>
          <cell r="U434">
            <v>3.8149121104135149</v>
          </cell>
          <cell r="V434">
            <v>8.2561609735135075</v>
          </cell>
          <cell r="W434" t="str">
            <v>Triangular</v>
          </cell>
          <cell r="X434">
            <v>0.38746788114864877</v>
          </cell>
          <cell r="Y434">
            <v>3.8149121104135149</v>
          </cell>
          <cell r="Z434">
            <v>8.2561609735135075</v>
          </cell>
          <cell r="AA434" t="str">
            <v>Triangular</v>
          </cell>
          <cell r="AB434">
            <v>1.4989669999999999</v>
          </cell>
          <cell r="AC434">
            <v>5.5072047580000349</v>
          </cell>
          <cell r="AD434">
            <v>10.492769000000001</v>
          </cell>
          <cell r="AE434" t="str">
            <v>Triangular</v>
          </cell>
          <cell r="AF434">
            <v>1.4989669999999999</v>
          </cell>
          <cell r="AG434">
            <v>5.5072047580000349</v>
          </cell>
          <cell r="AH434">
            <v>10.492769000000001</v>
          </cell>
          <cell r="AI434" t="str">
            <v>Triangular</v>
          </cell>
          <cell r="AJ434">
            <v>1.4989669999999999</v>
          </cell>
          <cell r="AK434">
            <v>5.5072047580000349</v>
          </cell>
          <cell r="AL434">
            <v>10.492769000000001</v>
          </cell>
          <cell r="AM434" t="str">
            <v>Triangular</v>
          </cell>
          <cell r="AN434">
            <v>0.13561090909090909</v>
          </cell>
          <cell r="AO434">
            <v>2.6252357061363623</v>
          </cell>
          <cell r="AP434">
            <v>6.2600102272727254</v>
          </cell>
          <cell r="AQ434" t="str">
            <v>Triangular</v>
          </cell>
          <cell r="AR434">
            <v>0.13561090909090909</v>
          </cell>
          <cell r="AS434">
            <v>2.6252357061363623</v>
          </cell>
          <cell r="AT434">
            <v>6.2600102272727254</v>
          </cell>
          <cell r="AU434" t="str">
            <v>Triangular</v>
          </cell>
          <cell r="AV434">
            <v>0.13561090909090909</v>
          </cell>
          <cell r="AW434">
            <v>2.6252357061363623</v>
          </cell>
          <cell r="AX434">
            <v>6.2600102272727254</v>
          </cell>
          <cell r="AY434" t="str">
            <v>Triangular</v>
          </cell>
          <cell r="AZ434">
            <v>5.5384615384615381E-3</v>
          </cell>
          <cell r="BA434">
            <v>0.65998641507692224</v>
          </cell>
          <cell r="BB434">
            <v>1.5563134769230766</v>
          </cell>
          <cell r="BC434" t="str">
            <v>Triangular</v>
          </cell>
          <cell r="BD434">
            <v>5.5384615384615381E-3</v>
          </cell>
          <cell r="BE434">
            <v>0.65998641507692224</v>
          </cell>
          <cell r="BF434">
            <v>1.5563134769230766</v>
          </cell>
          <cell r="BG434" t="str">
            <v>Triangular</v>
          </cell>
          <cell r="BH434">
            <v>0</v>
          </cell>
          <cell r="BI434">
            <v>0.19664942857142681</v>
          </cell>
          <cell r="BJ434">
            <v>0.52685714285714291</v>
          </cell>
          <cell r="BK434" t="str">
            <v>Triangular</v>
          </cell>
          <cell r="BL434">
            <v>0</v>
          </cell>
          <cell r="BM434">
            <v>0.52137863804999396</v>
          </cell>
          <cell r="BN434">
            <v>1.2801775</v>
          </cell>
          <cell r="BO434" t="str">
            <v>Triangular</v>
          </cell>
          <cell r="BP434">
            <v>0</v>
          </cell>
          <cell r="BQ434">
            <v>0.52137863804999396</v>
          </cell>
          <cell r="BR434">
            <v>1.2801775</v>
          </cell>
          <cell r="BS434" t="str">
            <v>Triangular</v>
          </cell>
          <cell r="BT434">
            <v>0</v>
          </cell>
          <cell r="BU434">
            <v>0.52137863804999396</v>
          </cell>
          <cell r="BV434">
            <v>1.2801775</v>
          </cell>
          <cell r="BW434" t="str">
            <v>Triangular</v>
          </cell>
          <cell r="BX434">
            <v>0</v>
          </cell>
          <cell r="BY434">
            <v>2.7991216687499945</v>
          </cell>
          <cell r="BZ434">
            <v>7.9148249999999996</v>
          </cell>
          <cell r="CA434" t="str">
            <v>Triangular</v>
          </cell>
          <cell r="CB434">
            <v>0</v>
          </cell>
          <cell r="CC434">
            <v>0</v>
          </cell>
          <cell r="CD434">
            <v>0</v>
          </cell>
          <cell r="CE434" t="str">
            <v>Triangular</v>
          </cell>
          <cell r="CF434">
            <v>0</v>
          </cell>
          <cell r="CG434">
            <v>28.872845051366653</v>
          </cell>
          <cell r="CH434">
            <v>106.99237905555555</v>
          </cell>
          <cell r="CI434" t="str">
            <v>Triangular</v>
          </cell>
          <cell r="CJ434">
            <v>0</v>
          </cell>
          <cell r="CK434">
            <v>28.872845051366653</v>
          </cell>
          <cell r="CL434">
            <v>106.99237905555555</v>
          </cell>
          <cell r="CM434" t="str">
            <v>Triangular</v>
          </cell>
          <cell r="CN434">
            <v>0</v>
          </cell>
          <cell r="CO434">
            <v>1.170604952449996</v>
          </cell>
          <cell r="CP434">
            <v>2.9301751</v>
          </cell>
          <cell r="CQ434" t="str">
            <v>Triangular</v>
          </cell>
          <cell r="CR434">
            <v>0</v>
          </cell>
          <cell r="CS434">
            <v>1.170604952449996</v>
          </cell>
          <cell r="CT434">
            <v>2.9301751</v>
          </cell>
          <cell r="CU434" t="str">
            <v>Triangular</v>
          </cell>
          <cell r="CV434">
            <v>0.20147220000000002</v>
          </cell>
          <cell r="CW434">
            <v>0.41916112197142896</v>
          </cell>
          <cell r="CX434">
            <v>0.64164671428571418</v>
          </cell>
          <cell r="CY434" t="str">
            <v>Triangular</v>
          </cell>
          <cell r="CZ434">
            <v>0.20147220000000002</v>
          </cell>
          <cell r="DA434">
            <v>0.41916112197142896</v>
          </cell>
          <cell r="DB434">
            <v>0.64164671428571418</v>
          </cell>
          <cell r="DC434" t="str">
            <v>Triangular</v>
          </cell>
          <cell r="DD434">
            <v>9.521157999999999E-2</v>
          </cell>
          <cell r="DE434">
            <v>1.8854730866899971</v>
          </cell>
          <cell r="DF434">
            <v>5.2964231600000007</v>
          </cell>
          <cell r="DG434" t="str">
            <v>Triangular</v>
          </cell>
          <cell r="DH434">
            <v>9.521157999999999E-2</v>
          </cell>
          <cell r="DI434">
            <v>1.8854730866899971</v>
          </cell>
          <cell r="DJ434">
            <v>5.2964231600000007</v>
          </cell>
          <cell r="DK434" t="str">
            <v>Triangular</v>
          </cell>
          <cell r="DL434">
            <v>6.9573966299999999</v>
          </cell>
          <cell r="DM434">
            <v>13.393678810469979</v>
          </cell>
          <cell r="DN434">
            <v>19.517042574749997</v>
          </cell>
          <cell r="DO434" t="str">
            <v>Triangular</v>
          </cell>
          <cell r="EB434">
            <v>24.290526349243986</v>
          </cell>
          <cell r="EC434">
            <v>40.133244994916161</v>
          </cell>
          <cell r="ED434">
            <v>60.721519674304162</v>
          </cell>
          <cell r="EE434" t="str">
            <v>Triangular</v>
          </cell>
        </row>
        <row r="435">
          <cell r="E435" t="str">
            <v>2_BDpig_CO2</v>
          </cell>
          <cell r="F435" t="str">
            <v>metric tonnes</v>
          </cell>
          <cell r="G435" t="e">
            <v>#NAME?</v>
          </cell>
          <cell r="H435">
            <v>7.7594278571428574E-2</v>
          </cell>
          <cell r="I435">
            <v>0.85968551533999982</v>
          </cell>
          <cell r="J435">
            <v>1.8929455374285713</v>
          </cell>
          <cell r="K435" t="str">
            <v>Triangular</v>
          </cell>
          <cell r="L435">
            <v>7.7594278571428574E-2</v>
          </cell>
          <cell r="M435">
            <v>0.85968551533999982</v>
          </cell>
          <cell r="N435">
            <v>1.8929455374285713</v>
          </cell>
          <cell r="O435" t="str">
            <v>Triangular</v>
          </cell>
          <cell r="P435">
            <v>9.2511361486486476E-2</v>
          </cell>
          <cell r="Q435">
            <v>0.44950857293243263</v>
          </cell>
          <cell r="R435">
            <v>1.0194337605405406</v>
          </cell>
          <cell r="S435" t="str">
            <v>Triangular</v>
          </cell>
          <cell r="T435">
            <v>9.2511361486486476E-2</v>
          </cell>
          <cell r="U435">
            <v>0.44950857293243263</v>
          </cell>
          <cell r="V435">
            <v>1.0194337605405406</v>
          </cell>
          <cell r="W435" t="str">
            <v>Triangular</v>
          </cell>
          <cell r="X435">
            <v>9.2511361486486476E-2</v>
          </cell>
          <cell r="Y435">
            <v>0.44950857293243263</v>
          </cell>
          <cell r="Z435">
            <v>1.0194337605405406</v>
          </cell>
          <cell r="AA435" t="str">
            <v>Triangular</v>
          </cell>
          <cell r="AB435">
            <v>2.6559670000000001E-2</v>
          </cell>
          <cell r="AC435">
            <v>0.22461678279000014</v>
          </cell>
          <cell r="AD435">
            <v>0.46438497074999946</v>
          </cell>
          <cell r="AE435" t="str">
            <v>Triangular</v>
          </cell>
          <cell r="AF435">
            <v>2.6559670000000001E-2</v>
          </cell>
          <cell r="AG435">
            <v>0.22461678279000014</v>
          </cell>
          <cell r="AH435">
            <v>0.46438497074999946</v>
          </cell>
          <cell r="AI435" t="str">
            <v>Triangular</v>
          </cell>
          <cell r="AJ435">
            <v>2.6559670000000001E-2</v>
          </cell>
          <cell r="AK435">
            <v>0.22461678279000014</v>
          </cell>
          <cell r="AL435">
            <v>0.46438497074999946</v>
          </cell>
          <cell r="AM435" t="str">
            <v>Triangular</v>
          </cell>
          <cell r="AN435">
            <v>0.18614978181818181</v>
          </cell>
          <cell r="AO435">
            <v>3.060500678609094</v>
          </cell>
          <cell r="AP435">
            <v>5.6299839818181816</v>
          </cell>
          <cell r="AQ435" t="str">
            <v>Triangular</v>
          </cell>
          <cell r="AR435">
            <v>0.18614978181818181</v>
          </cell>
          <cell r="AS435">
            <v>3.060500678609094</v>
          </cell>
          <cell r="AT435">
            <v>5.6299839818181816</v>
          </cell>
          <cell r="AU435" t="str">
            <v>Triangular</v>
          </cell>
          <cell r="AV435">
            <v>0.18614978181818181</v>
          </cell>
          <cell r="AW435">
            <v>3.060500678609094</v>
          </cell>
          <cell r="AX435">
            <v>5.6299839818181816</v>
          </cell>
          <cell r="AY435" t="str">
            <v>Triangular</v>
          </cell>
          <cell r="AZ435">
            <v>0</v>
          </cell>
          <cell r="BA435">
            <v>9.51073538461535E-4</v>
          </cell>
          <cell r="BB435">
            <v>3.3518153846153849E-3</v>
          </cell>
          <cell r="BC435" t="str">
            <v>Triangular</v>
          </cell>
          <cell r="BD435">
            <v>0</v>
          </cell>
          <cell r="BE435">
            <v>9.51073538461535E-4</v>
          </cell>
          <cell r="BF435">
            <v>3.3518153846153849E-3</v>
          </cell>
          <cell r="BG435" t="str">
            <v>Triangular</v>
          </cell>
          <cell r="BH435">
            <v>0</v>
          </cell>
          <cell r="BI435">
            <v>2.5910267099999808E-2</v>
          </cell>
          <cell r="BJ435">
            <v>6.6493414285714286E-2</v>
          </cell>
          <cell r="BK435" t="str">
            <v>Triangular</v>
          </cell>
          <cell r="BL435">
            <v>8.7153000000000003E-4</v>
          </cell>
          <cell r="BM435">
            <v>1.5348974790000013E-2</v>
          </cell>
          <cell r="BN435">
            <v>3.6638218999999979E-2</v>
          </cell>
          <cell r="BO435" t="str">
            <v>Triangular</v>
          </cell>
          <cell r="BP435">
            <v>8.7153000000000003E-4</v>
          </cell>
          <cell r="BQ435">
            <v>1.5348974790000013E-2</v>
          </cell>
          <cell r="BR435">
            <v>3.6638218999999979E-2</v>
          </cell>
          <cell r="BS435" t="str">
            <v>Triangular</v>
          </cell>
          <cell r="BT435">
            <v>8.7153000000000003E-4</v>
          </cell>
          <cell r="BU435">
            <v>1.5348974790000013E-2</v>
          </cell>
          <cell r="BV435">
            <v>3.6638218999999979E-2</v>
          </cell>
          <cell r="BW435" t="str">
            <v>Triangular</v>
          </cell>
          <cell r="BX435">
            <v>1.2908750000000002E-2</v>
          </cell>
          <cell r="BY435">
            <v>0.1347253381499999</v>
          </cell>
          <cell r="BZ435">
            <v>0.28871920000000001</v>
          </cell>
          <cell r="CA435" t="str">
            <v>Triangular</v>
          </cell>
          <cell r="CB435">
            <v>4.7694444444444442E-3</v>
          </cell>
          <cell r="CC435">
            <v>3.2095444444444413E-2</v>
          </cell>
          <cell r="CD435">
            <v>6.6666666666666666E-2</v>
          </cell>
          <cell r="CE435" t="str">
            <v>Triangular</v>
          </cell>
          <cell r="CF435">
            <v>0</v>
          </cell>
          <cell r="CG435">
            <v>3.6722985611111207E-3</v>
          </cell>
          <cell r="CH435">
            <v>1.1132091111111114E-2</v>
          </cell>
          <cell r="CI435" t="str">
            <v>Triangular</v>
          </cell>
          <cell r="CJ435">
            <v>0</v>
          </cell>
          <cell r="CK435">
            <v>3.6722985611111207E-3</v>
          </cell>
          <cell r="CL435">
            <v>1.1132091111111114E-2</v>
          </cell>
          <cell r="CM435" t="str">
            <v>Triangular</v>
          </cell>
          <cell r="CN435">
            <v>0</v>
          </cell>
          <cell r="CO435">
            <v>7.8138604499999858E-3</v>
          </cell>
          <cell r="CP435">
            <v>1.9559099999999999E-2</v>
          </cell>
          <cell r="CQ435" t="str">
            <v>Triangular</v>
          </cell>
          <cell r="CR435">
            <v>0</v>
          </cell>
          <cell r="CS435">
            <v>7.8138604499999858E-3</v>
          </cell>
          <cell r="CT435">
            <v>1.9559099999999999E-2</v>
          </cell>
          <cell r="CU435" t="str">
            <v>Triangular</v>
          </cell>
          <cell r="CV435">
            <v>9.9999999999999992E-2</v>
          </cell>
          <cell r="CW435">
            <v>0.30568041307142901</v>
          </cell>
          <cell r="CX435">
            <v>0.6</v>
          </cell>
          <cell r="CY435" t="str">
            <v>Triangular</v>
          </cell>
          <cell r="CZ435">
            <v>9.9999999999999992E-2</v>
          </cell>
          <cell r="DA435">
            <v>0.30568041307142901</v>
          </cell>
          <cell r="DB435">
            <v>0.6</v>
          </cell>
          <cell r="DC435" t="str">
            <v>Triangular</v>
          </cell>
          <cell r="DD435">
            <v>0.28650051999999998</v>
          </cell>
          <cell r="DE435">
            <v>0.67852151682000106</v>
          </cell>
          <cell r="DF435">
            <v>1.1722519999999998</v>
          </cell>
          <cell r="DG435" t="str">
            <v>Triangular</v>
          </cell>
          <cell r="DH435">
            <v>0.28650051999999998</v>
          </cell>
          <cell r="DI435">
            <v>0.67852151682000106</v>
          </cell>
          <cell r="DJ435">
            <v>1.1722519999999998</v>
          </cell>
          <cell r="DK435" t="str">
            <v>Triangular</v>
          </cell>
          <cell r="DL435">
            <v>5.6350960000000005E-2</v>
          </cell>
          <cell r="DM435">
            <v>0.23333122417999944</v>
          </cell>
          <cell r="DN435">
            <v>0.45625547999999999</v>
          </cell>
          <cell r="DO435" t="str">
            <v>Triangular</v>
          </cell>
          <cell r="EB435">
            <v>0.26398959305841924</v>
          </cell>
          <cell r="EC435">
            <v>0.44859835245120205</v>
          </cell>
          <cell r="ED435">
            <v>0.66982210650343643</v>
          </cell>
          <cell r="EE435" t="str">
            <v>Triangular</v>
          </cell>
        </row>
        <row r="436">
          <cell r="E436" t="str">
            <v>2_BDpig_CH4</v>
          </cell>
          <cell r="F436" t="str">
            <v>metric tonnes</v>
          </cell>
          <cell r="G436" t="e">
            <v>#NAME?</v>
          </cell>
          <cell r="H436">
            <v>18.474744511071425</v>
          </cell>
          <cell r="I436">
            <v>107.24888624598285</v>
          </cell>
          <cell r="J436">
            <v>225.3384981580715</v>
          </cell>
          <cell r="K436" t="str">
            <v>Triangular</v>
          </cell>
          <cell r="L436">
            <v>18.474744511071425</v>
          </cell>
          <cell r="M436">
            <v>107.24888624598285</v>
          </cell>
          <cell r="N436">
            <v>225.3384981580715</v>
          </cell>
          <cell r="O436" t="str">
            <v>Triangular</v>
          </cell>
          <cell r="P436">
            <v>1.8245212038513519</v>
          </cell>
          <cell r="Q436">
            <v>6.5862717526729631</v>
          </cell>
          <cell r="R436">
            <v>13.913209351351354</v>
          </cell>
          <cell r="S436" t="str">
            <v>Triangular</v>
          </cell>
          <cell r="T436">
            <v>1.8245212038513519</v>
          </cell>
          <cell r="U436">
            <v>6.5862717526729631</v>
          </cell>
          <cell r="V436">
            <v>13.913209351351354</v>
          </cell>
          <cell r="W436" t="str">
            <v>Triangular</v>
          </cell>
          <cell r="X436">
            <v>1.8245212038513519</v>
          </cell>
          <cell r="Y436">
            <v>6.5862717526729631</v>
          </cell>
          <cell r="Z436">
            <v>13.913209351351354</v>
          </cell>
          <cell r="AA436" t="str">
            <v>Triangular</v>
          </cell>
          <cell r="AB436">
            <v>0.55602446999999999</v>
          </cell>
          <cell r="AC436">
            <v>3.0195064756799921</v>
          </cell>
          <cell r="AD436">
            <v>5.3492385112499985</v>
          </cell>
          <cell r="AE436" t="str">
            <v>Triangular</v>
          </cell>
          <cell r="AF436">
            <v>0.55602446999999999</v>
          </cell>
          <cell r="AG436">
            <v>3.0195064756799921</v>
          </cell>
          <cell r="AH436">
            <v>5.3492385112499985</v>
          </cell>
          <cell r="AI436" t="str">
            <v>Triangular</v>
          </cell>
          <cell r="AJ436">
            <v>0.55602446999999999</v>
          </cell>
          <cell r="AK436">
            <v>3.0195064756799921</v>
          </cell>
          <cell r="AL436">
            <v>5.3492385112499985</v>
          </cell>
          <cell r="AM436" t="str">
            <v>Triangular</v>
          </cell>
          <cell r="AN436">
            <v>4.0715765818181815</v>
          </cell>
          <cell r="AO436">
            <v>32.971618772981884</v>
          </cell>
          <cell r="AP436">
            <v>59.847242836363627</v>
          </cell>
          <cell r="AQ436" t="str">
            <v>Triangular</v>
          </cell>
          <cell r="AR436">
            <v>4.0715765818181815</v>
          </cell>
          <cell r="AS436">
            <v>32.971618772981884</v>
          </cell>
          <cell r="AT436">
            <v>59.847242836363627</v>
          </cell>
          <cell r="AU436" t="str">
            <v>Triangular</v>
          </cell>
          <cell r="AV436">
            <v>4.0715765818181815</v>
          </cell>
          <cell r="AW436">
            <v>32.971618772981884</v>
          </cell>
          <cell r="AX436">
            <v>59.847242836363627</v>
          </cell>
          <cell r="AY436" t="str">
            <v>Triangular</v>
          </cell>
          <cell r="AZ436">
            <v>0</v>
          </cell>
          <cell r="BA436">
            <v>9.7523329999999707E-3</v>
          </cell>
          <cell r="BB436">
            <v>3.3807492307692311E-2</v>
          </cell>
          <cell r="BC436" t="str">
            <v>Triangular</v>
          </cell>
          <cell r="BD436">
            <v>0</v>
          </cell>
          <cell r="BE436">
            <v>9.7523329999999707E-3</v>
          </cell>
          <cell r="BF436">
            <v>3.3807492307692311E-2</v>
          </cell>
          <cell r="BG436" t="str">
            <v>Triangular</v>
          </cell>
          <cell r="BH436">
            <v>0</v>
          </cell>
          <cell r="BI436">
            <v>0.83017942810000067</v>
          </cell>
          <cell r="BJ436">
            <v>2.1304861285714289</v>
          </cell>
          <cell r="BK436" t="str">
            <v>Triangular</v>
          </cell>
          <cell r="BL436">
            <v>8.9711355000000007E-2</v>
          </cell>
          <cell r="BM436">
            <v>0.93909231221500156</v>
          </cell>
          <cell r="BN436">
            <v>2.2049790649999998</v>
          </cell>
          <cell r="BO436" t="str">
            <v>Triangular</v>
          </cell>
          <cell r="BP436">
            <v>8.9711355000000007E-2</v>
          </cell>
          <cell r="BQ436">
            <v>0.93909231221500156</v>
          </cell>
          <cell r="BR436">
            <v>2.2049790649999998</v>
          </cell>
          <cell r="BS436" t="str">
            <v>Triangular</v>
          </cell>
          <cell r="BT436">
            <v>8.9711355000000007E-2</v>
          </cell>
          <cell r="BU436">
            <v>0.93909231221500156</v>
          </cell>
          <cell r="BV436">
            <v>2.2049790649999998</v>
          </cell>
          <cell r="BW436" t="str">
            <v>Triangular</v>
          </cell>
          <cell r="BX436">
            <v>0.25436874999999998</v>
          </cell>
          <cell r="BY436">
            <v>4.2350663954999952</v>
          </cell>
          <cell r="BZ436">
            <v>10.818551874999997</v>
          </cell>
          <cell r="CA436" t="str">
            <v>Triangular</v>
          </cell>
          <cell r="CB436">
            <v>0.10097222222222221</v>
          </cell>
          <cell r="CC436">
            <v>0.63516666666666843</v>
          </cell>
          <cell r="CD436">
            <v>1.3133333333333335</v>
          </cell>
          <cell r="CE436" t="str">
            <v>Triangular</v>
          </cell>
          <cell r="CF436">
            <v>0</v>
          </cell>
          <cell r="CG436">
            <v>0.1199238272916668</v>
          </cell>
          <cell r="CH436">
            <v>0.30130900277777778</v>
          </cell>
          <cell r="CI436" t="str">
            <v>Triangular</v>
          </cell>
          <cell r="CJ436">
            <v>0</v>
          </cell>
          <cell r="CK436">
            <v>0.1199238272916668</v>
          </cell>
          <cell r="CL436">
            <v>0.30130900277777778</v>
          </cell>
          <cell r="CM436" t="str">
            <v>Triangular</v>
          </cell>
          <cell r="CN436">
            <v>0</v>
          </cell>
          <cell r="CO436">
            <v>0.11175165559999875</v>
          </cell>
          <cell r="CP436">
            <v>0.2797288</v>
          </cell>
          <cell r="CQ436" t="str">
            <v>Triangular</v>
          </cell>
          <cell r="CR436">
            <v>0</v>
          </cell>
          <cell r="CS436">
            <v>0.11175165559999875</v>
          </cell>
          <cell r="CT436">
            <v>0.2797288</v>
          </cell>
          <cell r="CU436" t="str">
            <v>Triangular</v>
          </cell>
          <cell r="CV436">
            <v>3.9457142857142857</v>
          </cell>
          <cell r="CW436">
            <v>12.125588354285679</v>
          </cell>
          <cell r="CX436">
            <v>23.674285714285713</v>
          </cell>
          <cell r="CY436" t="str">
            <v>Triangular</v>
          </cell>
          <cell r="CZ436">
            <v>3.9457142857142857</v>
          </cell>
          <cell r="DA436">
            <v>12.125588354285679</v>
          </cell>
          <cell r="DB436">
            <v>23.674285714285713</v>
          </cell>
          <cell r="DC436" t="str">
            <v>Triangular</v>
          </cell>
          <cell r="DD436">
            <v>2.51023956</v>
          </cell>
          <cell r="DE436">
            <v>6.05084384308</v>
          </cell>
          <cell r="DF436">
            <v>11.259606959999999</v>
          </cell>
          <cell r="DG436" t="str">
            <v>Triangular</v>
          </cell>
          <cell r="DH436">
            <v>2.51023956</v>
          </cell>
          <cell r="DI436">
            <v>6.05084384308</v>
          </cell>
          <cell r="DJ436">
            <v>11.259606959999999</v>
          </cell>
          <cell r="DK436" t="str">
            <v>Triangular</v>
          </cell>
          <cell r="DL436">
            <v>0.51557772000000002</v>
          </cell>
          <cell r="DM436">
            <v>2.7973639760100029</v>
          </cell>
          <cell r="DN436">
            <v>5.7583788599999988</v>
          </cell>
          <cell r="DO436" t="str">
            <v>Triangular</v>
          </cell>
          <cell r="EB436">
            <v>10.481637930738831</v>
          </cell>
          <cell r="EC436">
            <v>26.052907917554286</v>
          </cell>
          <cell r="ED436">
            <v>45.979252693762888</v>
          </cell>
          <cell r="EE436" t="str">
            <v>Triangular</v>
          </cell>
        </row>
        <row r="437">
          <cell r="E437" t="str">
            <v>2_BDpipe_CO2</v>
          </cell>
          <cell r="F437" t="str">
            <v>metric tonnes</v>
          </cell>
          <cell r="G437" t="e">
            <v>#NAME?</v>
          </cell>
          <cell r="H437">
            <v>0.18942674935714282</v>
          </cell>
          <cell r="I437">
            <v>0.41236924155999977</v>
          </cell>
          <cell r="J437">
            <v>0.66801520242857138</v>
          </cell>
          <cell r="K437" t="str">
            <v>Triangular</v>
          </cell>
          <cell r="L437">
            <v>0.18942674935714282</v>
          </cell>
          <cell r="M437">
            <v>0.41236924155999977</v>
          </cell>
          <cell r="N437">
            <v>0.66801520242857138</v>
          </cell>
          <cell r="O437" t="str">
            <v>Triangular</v>
          </cell>
          <cell r="P437">
            <v>3.3909692818243244</v>
          </cell>
          <cell r="Q437">
            <v>9.4436194593351335</v>
          </cell>
          <cell r="R437">
            <v>16.159398686824314</v>
          </cell>
          <cell r="S437" t="str">
            <v>Triangular</v>
          </cell>
          <cell r="T437">
            <v>3.3909692818243244</v>
          </cell>
          <cell r="U437">
            <v>9.4436194593351335</v>
          </cell>
          <cell r="V437">
            <v>16.159398686824314</v>
          </cell>
          <cell r="W437" t="str">
            <v>Triangular</v>
          </cell>
          <cell r="X437">
            <v>3.3909692818243244</v>
          </cell>
          <cell r="Y437">
            <v>9.4436194593351335</v>
          </cell>
          <cell r="Z437">
            <v>16.159398686824314</v>
          </cell>
          <cell r="AA437" t="str">
            <v>Triangular</v>
          </cell>
          <cell r="AB437">
            <v>2.5668259999999998</v>
          </cell>
          <cell r="AC437">
            <v>9.4305187240000716</v>
          </cell>
          <cell r="AD437">
            <v>17.967782</v>
          </cell>
          <cell r="AE437" t="str">
            <v>Triangular</v>
          </cell>
          <cell r="AF437">
            <v>2.5668259999999998</v>
          </cell>
          <cell r="AG437">
            <v>9.4305187240000716</v>
          </cell>
          <cell r="AH437">
            <v>17.967782</v>
          </cell>
          <cell r="AI437" t="str">
            <v>Triangular</v>
          </cell>
          <cell r="AJ437">
            <v>2.5668259999999998</v>
          </cell>
          <cell r="AK437">
            <v>9.4305187240000716</v>
          </cell>
          <cell r="AL437">
            <v>17.967782</v>
          </cell>
          <cell r="AM437" t="str">
            <v>Triangular</v>
          </cell>
          <cell r="AN437">
            <v>2.454545454545454E-3</v>
          </cell>
          <cell r="AO437">
            <v>16.866132403509091</v>
          </cell>
          <cell r="AP437">
            <v>44.44010545454546</v>
          </cell>
          <cell r="AQ437" t="str">
            <v>Triangular</v>
          </cell>
          <cell r="AR437">
            <v>2.454545454545454E-3</v>
          </cell>
          <cell r="AS437">
            <v>16.866132403509091</v>
          </cell>
          <cell r="AT437">
            <v>44.44010545454546</v>
          </cell>
          <cell r="AU437" t="str">
            <v>Triangular</v>
          </cell>
          <cell r="AV437">
            <v>2.454545454545454E-3</v>
          </cell>
          <cell r="AW437">
            <v>16.866132403509091</v>
          </cell>
          <cell r="AX437">
            <v>44.44010545454546</v>
          </cell>
          <cell r="AY437" t="str">
            <v>Triangular</v>
          </cell>
          <cell r="AZ437">
            <v>0</v>
          </cell>
          <cell r="BA437">
            <v>1.5496546153846217E-5</v>
          </cell>
          <cell r="BB437">
            <v>4.3407692307692307E-5</v>
          </cell>
          <cell r="BC437" t="str">
            <v>Triangular</v>
          </cell>
          <cell r="BD437">
            <v>0</v>
          </cell>
          <cell r="BE437">
            <v>1.5496546153846217E-5</v>
          </cell>
          <cell r="BF437">
            <v>4.3407692307692307E-5</v>
          </cell>
          <cell r="BG437" t="str">
            <v>Triangular</v>
          </cell>
          <cell r="BH437">
            <v>0</v>
          </cell>
          <cell r="BI437">
            <v>1.8119984300000152E-2</v>
          </cell>
          <cell r="BJ437">
            <v>4.6501242857142855E-2</v>
          </cell>
          <cell r="BK437" t="str">
            <v>Triangular</v>
          </cell>
          <cell r="BL437">
            <v>0</v>
          </cell>
          <cell r="BM437">
            <v>0.95997523681499974</v>
          </cell>
          <cell r="BN437">
            <v>2.4009149999999999</v>
          </cell>
          <cell r="BO437" t="str">
            <v>Triangular</v>
          </cell>
          <cell r="BP437">
            <v>0</v>
          </cell>
          <cell r="BQ437">
            <v>0.95997523681499974</v>
          </cell>
          <cell r="BR437">
            <v>2.4009149999999999</v>
          </cell>
          <cell r="BS437" t="str">
            <v>Triangular</v>
          </cell>
          <cell r="BT437">
            <v>0</v>
          </cell>
          <cell r="BU437">
            <v>0.95997523681499974</v>
          </cell>
          <cell r="BV437">
            <v>2.4009149999999999</v>
          </cell>
          <cell r="BW437" t="str">
            <v>Triangular</v>
          </cell>
          <cell r="BX437">
            <v>0</v>
          </cell>
          <cell r="BY437">
            <v>0</v>
          </cell>
          <cell r="BZ437">
            <v>0</v>
          </cell>
          <cell r="CA437" t="str">
            <v>Triangular</v>
          </cell>
          <cell r="CB437">
            <v>0</v>
          </cell>
          <cell r="CC437">
            <v>0</v>
          </cell>
          <cell r="CD437">
            <v>0</v>
          </cell>
          <cell r="CE437" t="str">
            <v>Triangular</v>
          </cell>
          <cell r="CF437">
            <v>0</v>
          </cell>
          <cell r="CG437">
            <v>3.8993034351527549</v>
          </cell>
          <cell r="CH437">
            <v>9.6268138888888899</v>
          </cell>
          <cell r="CI437" t="str">
            <v>Triangular</v>
          </cell>
          <cell r="CJ437">
            <v>0</v>
          </cell>
          <cell r="CK437">
            <v>3.8993034351527549</v>
          </cell>
          <cell r="CL437">
            <v>9.6268138888888899</v>
          </cell>
          <cell r="CM437" t="str">
            <v>Triangular</v>
          </cell>
          <cell r="CN437">
            <v>0</v>
          </cell>
          <cell r="CO437">
            <v>0</v>
          </cell>
          <cell r="CP437">
            <v>0</v>
          </cell>
          <cell r="CQ437" t="str">
            <v>Triangular</v>
          </cell>
          <cell r="CR437">
            <v>0</v>
          </cell>
          <cell r="CS437">
            <v>0</v>
          </cell>
          <cell r="CT437">
            <v>0</v>
          </cell>
          <cell r="CU437" t="str">
            <v>Triangular</v>
          </cell>
          <cell r="CV437">
            <v>1.342857142857143</v>
          </cell>
          <cell r="CW437">
            <v>4.1064042742142917</v>
          </cell>
          <cell r="CX437">
            <v>8.0571428571428569</v>
          </cell>
          <cell r="CY437" t="str">
            <v>Triangular</v>
          </cell>
          <cell r="CZ437">
            <v>1.342857142857143</v>
          </cell>
          <cell r="DA437">
            <v>4.1064042742142917</v>
          </cell>
          <cell r="DB437">
            <v>8.0571428571428569</v>
          </cell>
          <cell r="DC437" t="str">
            <v>Triangular</v>
          </cell>
          <cell r="DD437">
            <v>0.83360544000000003</v>
          </cell>
          <cell r="DE437">
            <v>7.9295950627199874</v>
          </cell>
          <cell r="DF437">
            <v>20.738210880000004</v>
          </cell>
          <cell r="DG437" t="str">
            <v>Triangular</v>
          </cell>
          <cell r="DH437">
            <v>0.83360544000000003</v>
          </cell>
          <cell r="DI437">
            <v>7.9295950627199874</v>
          </cell>
          <cell r="DJ437">
            <v>20.738210880000004</v>
          </cell>
          <cell r="DK437" t="str">
            <v>Triangular</v>
          </cell>
          <cell r="DL437">
            <v>2.7069099999999999E-3</v>
          </cell>
          <cell r="DM437">
            <v>9.5938718699999422E-3</v>
          </cell>
          <cell r="DN437">
            <v>1.8948370000000003E-2</v>
          </cell>
          <cell r="DO437" t="str">
            <v>Triangular</v>
          </cell>
          <cell r="EB437">
            <v>2.0580620143642614</v>
          </cell>
          <cell r="EC437">
            <v>3.6452282991756051</v>
          </cell>
          <cell r="ED437">
            <v>5.5201400009364239</v>
          </cell>
          <cell r="EE437" t="str">
            <v>Triangular</v>
          </cell>
        </row>
        <row r="438">
          <cell r="E438" t="str">
            <v>2_BDpipe_CH4</v>
          </cell>
          <cell r="F438" t="str">
            <v>metric tonnes</v>
          </cell>
          <cell r="G438" t="e">
            <v>#NAME?</v>
          </cell>
          <cell r="H438">
            <v>45.514029920285715</v>
          </cell>
          <cell r="I438">
            <v>80.094773978254224</v>
          </cell>
          <cell r="J438">
            <v>117.15809939028568</v>
          </cell>
          <cell r="K438" t="str">
            <v>Triangular</v>
          </cell>
          <cell r="L438">
            <v>45.514029920285715</v>
          </cell>
          <cell r="M438">
            <v>80.094773978254224</v>
          </cell>
          <cell r="N438">
            <v>117.15809939028568</v>
          </cell>
          <cell r="O438" t="str">
            <v>Triangular</v>
          </cell>
          <cell r="P438">
            <v>32.920992721689188</v>
          </cell>
          <cell r="Q438">
            <v>89.51254992641627</v>
          </cell>
          <cell r="R438">
            <v>148.60850781655395</v>
          </cell>
          <cell r="S438" t="str">
            <v>Triangular</v>
          </cell>
          <cell r="T438">
            <v>32.920992721689188</v>
          </cell>
          <cell r="U438">
            <v>89.51254992641627</v>
          </cell>
          <cell r="V438">
            <v>148.60850781655395</v>
          </cell>
          <cell r="W438" t="str">
            <v>Triangular</v>
          </cell>
          <cell r="X438">
            <v>32.920992721689188</v>
          </cell>
          <cell r="Y438">
            <v>89.51254992641627</v>
          </cell>
          <cell r="Z438">
            <v>148.60850781655395</v>
          </cell>
          <cell r="AA438" t="str">
            <v>Triangular</v>
          </cell>
          <cell r="AB438">
            <v>18.264323999999998</v>
          </cell>
          <cell r="AC438">
            <v>67.103126376000318</v>
          </cell>
          <cell r="AD438">
            <v>127.850268</v>
          </cell>
          <cell r="AE438" t="str">
            <v>Triangular</v>
          </cell>
          <cell r="AF438">
            <v>18.264323999999998</v>
          </cell>
          <cell r="AG438">
            <v>67.103126376000318</v>
          </cell>
          <cell r="AH438">
            <v>127.850268</v>
          </cell>
          <cell r="AI438" t="str">
            <v>Triangular</v>
          </cell>
          <cell r="AJ438">
            <v>18.264323999999998</v>
          </cell>
          <cell r="AK438">
            <v>67.103126376000318</v>
          </cell>
          <cell r="AL438">
            <v>127.850268</v>
          </cell>
          <cell r="AM438" t="str">
            <v>Triangular</v>
          </cell>
          <cell r="AN438">
            <v>3.736363636363637E-2</v>
          </cell>
          <cell r="AO438">
            <v>168.51157016934519</v>
          </cell>
          <cell r="AP438">
            <v>443.69685818181819</v>
          </cell>
          <cell r="AQ438" t="str">
            <v>Triangular</v>
          </cell>
          <cell r="AR438">
            <v>3.736363636363637E-2</v>
          </cell>
          <cell r="AS438">
            <v>168.51157016934519</v>
          </cell>
          <cell r="AT438">
            <v>443.69685818181819</v>
          </cell>
          <cell r="AU438" t="str">
            <v>Triangular</v>
          </cell>
          <cell r="AV438">
            <v>3.736363636363637E-2</v>
          </cell>
          <cell r="AW438">
            <v>168.51157016934519</v>
          </cell>
          <cell r="AX438">
            <v>443.69685818181819</v>
          </cell>
          <cell r="AY438" t="str">
            <v>Triangular</v>
          </cell>
          <cell r="AZ438">
            <v>0</v>
          </cell>
          <cell r="BA438">
            <v>5.4741281538461632E-4</v>
          </cell>
          <cell r="BB438">
            <v>1.5333692307692307E-3</v>
          </cell>
          <cell r="BC438" t="str">
            <v>Triangular</v>
          </cell>
          <cell r="BD438">
            <v>0</v>
          </cell>
          <cell r="BE438">
            <v>5.4741281538461632E-4</v>
          </cell>
          <cell r="BF438">
            <v>1.5333692307692307E-3</v>
          </cell>
          <cell r="BG438" t="str">
            <v>Triangular</v>
          </cell>
          <cell r="BH438">
            <v>0</v>
          </cell>
          <cell r="BI438">
            <v>0.58057414730000123</v>
          </cell>
          <cell r="BJ438">
            <v>1.4899251000000002</v>
          </cell>
          <cell r="BK438" t="str">
            <v>Triangular</v>
          </cell>
          <cell r="BL438">
            <v>0</v>
          </cell>
          <cell r="BM438">
            <v>38.465085598225023</v>
          </cell>
          <cell r="BN438">
            <v>92.869372499999997</v>
          </cell>
          <cell r="BO438" t="str">
            <v>Triangular</v>
          </cell>
          <cell r="BP438">
            <v>0</v>
          </cell>
          <cell r="BQ438">
            <v>38.465085598225023</v>
          </cell>
          <cell r="BR438">
            <v>92.869372499999997</v>
          </cell>
          <cell r="BS438" t="str">
            <v>Triangular</v>
          </cell>
          <cell r="BT438">
            <v>0</v>
          </cell>
          <cell r="BU438">
            <v>38.465085598225023</v>
          </cell>
          <cell r="BV438">
            <v>92.869372499999997</v>
          </cell>
          <cell r="BW438" t="str">
            <v>Triangular</v>
          </cell>
          <cell r="BX438">
            <v>0</v>
          </cell>
          <cell r="BY438">
            <v>0</v>
          </cell>
          <cell r="BZ438">
            <v>0</v>
          </cell>
          <cell r="CA438" t="str">
            <v>Triangular</v>
          </cell>
          <cell r="CB438">
            <v>0</v>
          </cell>
          <cell r="CC438">
            <v>0</v>
          </cell>
          <cell r="CD438">
            <v>0</v>
          </cell>
          <cell r="CE438" t="str">
            <v>Triangular</v>
          </cell>
          <cell r="CF438">
            <v>0</v>
          </cell>
          <cell r="CG438">
            <v>201.1504607254104</v>
          </cell>
          <cell r="CH438">
            <v>504.34769305555557</v>
          </cell>
          <cell r="CI438" t="str">
            <v>Triangular</v>
          </cell>
          <cell r="CJ438">
            <v>0</v>
          </cell>
          <cell r="CK438">
            <v>201.1504607254104</v>
          </cell>
          <cell r="CL438">
            <v>504.34769305555557</v>
          </cell>
          <cell r="CM438" t="str">
            <v>Triangular</v>
          </cell>
          <cell r="CN438">
            <v>0</v>
          </cell>
          <cell r="CO438">
            <v>0</v>
          </cell>
          <cell r="CP438">
            <v>0</v>
          </cell>
          <cell r="CQ438" t="str">
            <v>Triangular</v>
          </cell>
          <cell r="CR438">
            <v>0</v>
          </cell>
          <cell r="CS438">
            <v>0</v>
          </cell>
          <cell r="CT438">
            <v>0</v>
          </cell>
          <cell r="CU438" t="str">
            <v>Triangular</v>
          </cell>
          <cell r="CV438">
            <v>55.107142857142854</v>
          </cell>
          <cell r="CW438">
            <v>168.32056809564276</v>
          </cell>
          <cell r="CX438">
            <v>330.64285714285717</v>
          </cell>
          <cell r="CY438" t="str">
            <v>Triangular</v>
          </cell>
          <cell r="CZ438">
            <v>55.107142857142854</v>
          </cell>
          <cell r="DA438">
            <v>168.32056809564276</v>
          </cell>
          <cell r="DB438">
            <v>330.64285714285717</v>
          </cell>
          <cell r="DC438" t="str">
            <v>Triangular</v>
          </cell>
          <cell r="DD438">
            <v>6.0109567799999999</v>
          </cell>
          <cell r="DE438">
            <v>79.715704305390034</v>
          </cell>
          <cell r="DF438">
            <v>216.87991356000003</v>
          </cell>
          <cell r="DG438" t="str">
            <v>Triangular</v>
          </cell>
          <cell r="DH438">
            <v>6.0109567799999999</v>
          </cell>
          <cell r="DI438">
            <v>79.715704305390034</v>
          </cell>
          <cell r="DJ438">
            <v>216.87991356000003</v>
          </cell>
          <cell r="DK438" t="str">
            <v>Triangular</v>
          </cell>
          <cell r="DL438">
            <v>2.476658E-2</v>
          </cell>
          <cell r="DM438">
            <v>8.8658139760000143E-2</v>
          </cell>
          <cell r="DN438">
            <v>0.17336606000000002</v>
          </cell>
          <cell r="DO438" t="str">
            <v>Triangular</v>
          </cell>
          <cell r="EB438">
            <v>49.782547135463929</v>
          </cell>
          <cell r="EC438">
            <v>93.644884988616027</v>
          </cell>
          <cell r="ED438">
            <v>146.89046372435564</v>
          </cell>
          <cell r="EE438" t="str">
            <v>Triangular</v>
          </cell>
        </row>
        <row r="439">
          <cell r="E439" t="str">
            <v>2_BDscrub_CO2</v>
          </cell>
          <cell r="F439" t="str">
            <v>metric tonnes</v>
          </cell>
          <cell r="G439" t="e">
            <v>#NAME?</v>
          </cell>
          <cell r="H439">
            <v>2.2217439999999998E-2</v>
          </cell>
          <cell r="I439">
            <v>0.21844970620285795</v>
          </cell>
          <cell r="J439">
            <v>0.48318565714285699</v>
          </cell>
          <cell r="K439" t="str">
            <v>Triangular</v>
          </cell>
          <cell r="L439">
            <v>2.2217439999999998E-2</v>
          </cell>
          <cell r="M439">
            <v>0.21844970620285795</v>
          </cell>
          <cell r="N439">
            <v>0.48318565714285699</v>
          </cell>
          <cell r="O439" t="str">
            <v>Triangular</v>
          </cell>
          <cell r="P439">
            <v>5.4345945945945945E-5</v>
          </cell>
          <cell r="Q439">
            <v>3.3821137275675574E-2</v>
          </cell>
          <cell r="R439">
            <v>0.20430815135135133</v>
          </cell>
          <cell r="S439" t="str">
            <v>Triangular</v>
          </cell>
          <cell r="T439">
            <v>5.4345945945945945E-5</v>
          </cell>
          <cell r="U439">
            <v>3.3821137275675574E-2</v>
          </cell>
          <cell r="V439">
            <v>0.20430815135135133</v>
          </cell>
          <cell r="W439" t="str">
            <v>Triangular</v>
          </cell>
          <cell r="X439">
            <v>5.4345945945945945E-5</v>
          </cell>
          <cell r="Y439">
            <v>3.3821137275675574E-2</v>
          </cell>
          <cell r="Z439">
            <v>0.20430815135135133</v>
          </cell>
          <cell r="AA439" t="str">
            <v>Triangular</v>
          </cell>
          <cell r="AB439">
            <v>0</v>
          </cell>
          <cell r="AC439">
            <v>0</v>
          </cell>
          <cell r="AD439">
            <v>0</v>
          </cell>
          <cell r="AE439" t="str">
            <v>Triangular</v>
          </cell>
          <cell r="AF439">
            <v>0</v>
          </cell>
          <cell r="AG439">
            <v>0</v>
          </cell>
          <cell r="AH439">
            <v>0</v>
          </cell>
          <cell r="AI439" t="str">
            <v>Triangular</v>
          </cell>
          <cell r="AJ439">
            <v>0</v>
          </cell>
          <cell r="AK439">
            <v>0</v>
          </cell>
          <cell r="AL439">
            <v>0</v>
          </cell>
          <cell r="AM439" t="str">
            <v>Triangular</v>
          </cell>
          <cell r="AN439">
            <v>0</v>
          </cell>
          <cell r="AO439">
            <v>0</v>
          </cell>
          <cell r="AP439">
            <v>0</v>
          </cell>
          <cell r="AQ439" t="str">
            <v>Triangular</v>
          </cell>
          <cell r="AR439">
            <v>0</v>
          </cell>
          <cell r="AS439">
            <v>0</v>
          </cell>
          <cell r="AT439">
            <v>0</v>
          </cell>
          <cell r="AU439" t="str">
            <v>Triangular</v>
          </cell>
          <cell r="AV439">
            <v>0</v>
          </cell>
          <cell r="AW439">
            <v>0</v>
          </cell>
          <cell r="AX439">
            <v>0</v>
          </cell>
          <cell r="AY439" t="str">
            <v>Triangular</v>
          </cell>
          <cell r="AZ439">
            <v>0</v>
          </cell>
          <cell r="BA439">
            <v>1.9365237230769285E-3</v>
          </cell>
          <cell r="BB439">
            <v>5.3913692307692301E-3</v>
          </cell>
          <cell r="BC439" t="str">
            <v>Triangular</v>
          </cell>
          <cell r="BD439">
            <v>0</v>
          </cell>
          <cell r="BE439">
            <v>1.9365237230769285E-3</v>
          </cell>
          <cell r="BF439">
            <v>5.3913692307692301E-3</v>
          </cell>
          <cell r="BG439" t="str">
            <v>Triangular</v>
          </cell>
          <cell r="BH439">
            <v>0</v>
          </cell>
          <cell r="BI439">
            <v>0</v>
          </cell>
          <cell r="BJ439">
            <v>0</v>
          </cell>
          <cell r="BK439" t="str">
            <v>Triangular</v>
          </cell>
          <cell r="BL439">
            <v>0</v>
          </cell>
          <cell r="BM439">
            <v>0</v>
          </cell>
          <cell r="BN439">
            <v>0</v>
          </cell>
          <cell r="BO439" t="str">
            <v>Triangular</v>
          </cell>
          <cell r="BP439">
            <v>0</v>
          </cell>
          <cell r="BQ439">
            <v>0</v>
          </cell>
          <cell r="BR439">
            <v>0</v>
          </cell>
          <cell r="BS439" t="str">
            <v>Triangular</v>
          </cell>
          <cell r="BT439">
            <v>0</v>
          </cell>
          <cell r="BU439">
            <v>0</v>
          </cell>
          <cell r="BV439">
            <v>0</v>
          </cell>
          <cell r="BW439" t="str">
            <v>Triangular</v>
          </cell>
          <cell r="BX439">
            <v>0</v>
          </cell>
          <cell r="BY439">
            <v>0</v>
          </cell>
          <cell r="BZ439">
            <v>0</v>
          </cell>
          <cell r="CA439" t="str">
            <v>Triangular</v>
          </cell>
          <cell r="CB439">
            <v>0</v>
          </cell>
          <cell r="CC439">
            <v>0</v>
          </cell>
          <cell r="CD439">
            <v>0</v>
          </cell>
          <cell r="CE439" t="str">
            <v>Triangular</v>
          </cell>
          <cell r="CF439">
            <v>9.2151043680555586E-2</v>
          </cell>
          <cell r="CG439">
            <v>0.14420760534166679</v>
          </cell>
          <cell r="CH439">
            <v>0.1989438472222223</v>
          </cell>
          <cell r="CI439" t="str">
            <v>Triangular</v>
          </cell>
          <cell r="CJ439">
            <v>9.2151043680555586E-2</v>
          </cell>
          <cell r="CK439">
            <v>0.14420760534166679</v>
          </cell>
          <cell r="CL439">
            <v>0.1989438472222223</v>
          </cell>
          <cell r="CM439" t="str">
            <v>Triangular</v>
          </cell>
          <cell r="CN439">
            <v>0</v>
          </cell>
          <cell r="CO439">
            <v>0</v>
          </cell>
          <cell r="CP439">
            <v>0</v>
          </cell>
          <cell r="CQ439" t="str">
            <v>Triangular</v>
          </cell>
          <cell r="CR439">
            <v>0</v>
          </cell>
          <cell r="CS439">
            <v>0</v>
          </cell>
          <cell r="CT439">
            <v>0</v>
          </cell>
          <cell r="CU439" t="str">
            <v>Triangular</v>
          </cell>
          <cell r="CV439">
            <v>0</v>
          </cell>
          <cell r="CW439">
            <v>9.2641667142856834E-4</v>
          </cell>
          <cell r="CX439">
            <v>1.818642857142857E-3</v>
          </cell>
          <cell r="CY439" t="str">
            <v>Triangular</v>
          </cell>
          <cell r="CZ439">
            <v>0</v>
          </cell>
          <cell r="DA439">
            <v>9.2641667142856834E-4</v>
          </cell>
          <cell r="DB439">
            <v>1.818642857142857E-3</v>
          </cell>
          <cell r="DC439" t="str">
            <v>Triangular</v>
          </cell>
          <cell r="DD439">
            <v>0</v>
          </cell>
          <cell r="DE439">
            <v>0</v>
          </cell>
          <cell r="DF439">
            <v>0</v>
          </cell>
          <cell r="DG439" t="str">
            <v>Triangular</v>
          </cell>
          <cell r="DH439">
            <v>0</v>
          </cell>
          <cell r="DI439">
            <v>0</v>
          </cell>
          <cell r="DJ439">
            <v>0</v>
          </cell>
          <cell r="DK439" t="str">
            <v>Triangular</v>
          </cell>
          <cell r="DL439">
            <v>0</v>
          </cell>
          <cell r="DM439">
            <v>0</v>
          </cell>
          <cell r="DN439">
            <v>0</v>
          </cell>
          <cell r="DO439" t="str">
            <v>Triangular</v>
          </cell>
          <cell r="EB439">
            <v>4.7282144261168405E-2</v>
          </cell>
          <cell r="EC439">
            <v>8.5178409974226613E-2</v>
          </cell>
          <cell r="ED439">
            <v>0.1365824382731958</v>
          </cell>
          <cell r="EE439" t="str">
            <v>Triangular</v>
          </cell>
        </row>
        <row r="440">
          <cell r="E440" t="str">
            <v>2_BDscrub_CH4</v>
          </cell>
          <cell r="F440" t="str">
            <v>metric tonnes</v>
          </cell>
          <cell r="G440" t="e">
            <v>#NAME?</v>
          </cell>
          <cell r="H440">
            <v>6.4703853428571438</v>
          </cell>
          <cell r="I440">
            <v>42.745488871651482</v>
          </cell>
          <cell r="J440">
            <v>91.864156194285698</v>
          </cell>
          <cell r="K440" t="str">
            <v>Triangular</v>
          </cell>
          <cell r="L440">
            <v>6.4703853428571438</v>
          </cell>
          <cell r="M440">
            <v>42.745488871651482</v>
          </cell>
          <cell r="N440">
            <v>91.864156194285698</v>
          </cell>
          <cell r="O440" t="str">
            <v>Triangular</v>
          </cell>
          <cell r="P440">
            <v>4.6839189189189185E-4</v>
          </cell>
          <cell r="Q440">
            <v>0.63531342383783995</v>
          </cell>
          <cell r="R440">
            <v>3.0692732702702701</v>
          </cell>
          <cell r="S440" t="str">
            <v>Triangular</v>
          </cell>
          <cell r="T440">
            <v>4.6839189189189185E-4</v>
          </cell>
          <cell r="U440">
            <v>0.63531342383783995</v>
          </cell>
          <cell r="V440">
            <v>3.0692732702702701</v>
          </cell>
          <cell r="W440" t="str">
            <v>Triangular</v>
          </cell>
          <cell r="X440">
            <v>4.6839189189189185E-4</v>
          </cell>
          <cell r="Y440">
            <v>0.63531342383783995</v>
          </cell>
          <cell r="Z440">
            <v>3.0692732702702701</v>
          </cell>
          <cell r="AA440" t="str">
            <v>Triangular</v>
          </cell>
          <cell r="AB440">
            <v>0</v>
          </cell>
          <cell r="AC440">
            <v>0</v>
          </cell>
          <cell r="AD440">
            <v>0</v>
          </cell>
          <cell r="AE440" t="str">
            <v>Triangular</v>
          </cell>
          <cell r="AF440">
            <v>0</v>
          </cell>
          <cell r="AG440">
            <v>0</v>
          </cell>
          <cell r="AH440">
            <v>0</v>
          </cell>
          <cell r="AI440" t="str">
            <v>Triangular</v>
          </cell>
          <cell r="AJ440">
            <v>0</v>
          </cell>
          <cell r="AK440">
            <v>0</v>
          </cell>
          <cell r="AL440">
            <v>0</v>
          </cell>
          <cell r="AM440" t="str">
            <v>Triangular</v>
          </cell>
          <cell r="AN440">
            <v>0</v>
          </cell>
          <cell r="AO440">
            <v>0</v>
          </cell>
          <cell r="AP440">
            <v>0</v>
          </cell>
          <cell r="AQ440" t="str">
            <v>Triangular</v>
          </cell>
          <cell r="AR440">
            <v>0</v>
          </cell>
          <cell r="AS440">
            <v>0</v>
          </cell>
          <cell r="AT440">
            <v>0</v>
          </cell>
          <cell r="AU440" t="str">
            <v>Triangular</v>
          </cell>
          <cell r="AV440">
            <v>0</v>
          </cell>
          <cell r="AW440">
            <v>0</v>
          </cell>
          <cell r="AX440">
            <v>0</v>
          </cell>
          <cell r="AY440" t="str">
            <v>Triangular</v>
          </cell>
          <cell r="AZ440">
            <v>0</v>
          </cell>
          <cell r="BA440">
            <v>6.8557739599999834E-2</v>
          </cell>
          <cell r="BB440">
            <v>0.19070162307692304</v>
          </cell>
          <cell r="BC440" t="str">
            <v>Triangular</v>
          </cell>
          <cell r="BD440">
            <v>0</v>
          </cell>
          <cell r="BE440">
            <v>6.8557739599999834E-2</v>
          </cell>
          <cell r="BF440">
            <v>0.19070162307692304</v>
          </cell>
          <cell r="BG440" t="str">
            <v>Triangular</v>
          </cell>
          <cell r="BH440">
            <v>0</v>
          </cell>
          <cell r="BI440">
            <v>0</v>
          </cell>
          <cell r="BJ440">
            <v>0</v>
          </cell>
          <cell r="BK440" t="str">
            <v>Triangular</v>
          </cell>
          <cell r="BL440">
            <v>0</v>
          </cell>
          <cell r="BM440">
            <v>9.819000000000069E-3</v>
          </cell>
          <cell r="BN440">
            <v>2.0999999999999998E-2</v>
          </cell>
          <cell r="BO440" t="str">
            <v>Triangular</v>
          </cell>
          <cell r="BP440">
            <v>0</v>
          </cell>
          <cell r="BQ440">
            <v>9.819000000000069E-3</v>
          </cell>
          <cell r="BR440">
            <v>2.0999999999999998E-2</v>
          </cell>
          <cell r="BS440" t="str">
            <v>Triangular</v>
          </cell>
          <cell r="BT440">
            <v>0</v>
          </cell>
          <cell r="BU440">
            <v>9.819000000000069E-3</v>
          </cell>
          <cell r="BV440">
            <v>2.0999999999999998E-2</v>
          </cell>
          <cell r="BW440" t="str">
            <v>Triangular</v>
          </cell>
          <cell r="BX440">
            <v>0</v>
          </cell>
          <cell r="BY440">
            <v>0</v>
          </cell>
          <cell r="BZ440">
            <v>0</v>
          </cell>
          <cell r="CA440" t="str">
            <v>Triangular</v>
          </cell>
          <cell r="CB440">
            <v>0</v>
          </cell>
          <cell r="CC440">
            <v>0</v>
          </cell>
          <cell r="CD440">
            <v>0</v>
          </cell>
          <cell r="CE440" t="str">
            <v>Triangular</v>
          </cell>
          <cell r="CF440">
            <v>9.8602541444444451</v>
          </cell>
          <cell r="CG440">
            <v>14.853514976622233</v>
          </cell>
          <cell r="CH440">
            <v>19.724552436874998</v>
          </cell>
          <cell r="CI440" t="str">
            <v>Triangular</v>
          </cell>
          <cell r="CJ440">
            <v>9.8602541444444451</v>
          </cell>
          <cell r="CK440">
            <v>14.853514976622233</v>
          </cell>
          <cell r="CL440">
            <v>19.724552436874998</v>
          </cell>
          <cell r="CM440" t="str">
            <v>Triangular</v>
          </cell>
          <cell r="CN440">
            <v>0</v>
          </cell>
          <cell r="CO440">
            <v>0</v>
          </cell>
          <cell r="CP440">
            <v>0</v>
          </cell>
          <cell r="CQ440" t="str">
            <v>Triangular</v>
          </cell>
          <cell r="CR440">
            <v>0</v>
          </cell>
          <cell r="CS440">
            <v>0</v>
          </cell>
          <cell r="CT440">
            <v>0</v>
          </cell>
          <cell r="CU440" t="str">
            <v>Triangular</v>
          </cell>
          <cell r="CV440">
            <v>0</v>
          </cell>
          <cell r="CW440">
            <v>3.6043033628571489E-2</v>
          </cell>
          <cell r="CX440">
            <v>7.0755857142857134E-2</v>
          </cell>
          <cell r="CY440" t="str">
            <v>Triangular</v>
          </cell>
          <cell r="CZ440">
            <v>0</v>
          </cell>
          <cell r="DA440">
            <v>3.6043033628571489E-2</v>
          </cell>
          <cell r="DB440">
            <v>7.0755857142857134E-2</v>
          </cell>
          <cell r="DC440" t="str">
            <v>Triangular</v>
          </cell>
          <cell r="DD440">
            <v>0</v>
          </cell>
          <cell r="DE440">
            <v>0</v>
          </cell>
          <cell r="DF440">
            <v>0</v>
          </cell>
          <cell r="DG440" t="str">
            <v>Triangular</v>
          </cell>
          <cell r="DH440">
            <v>0</v>
          </cell>
          <cell r="DI440">
            <v>0</v>
          </cell>
          <cell r="DJ440">
            <v>0</v>
          </cell>
          <cell r="DK440" t="str">
            <v>Triangular</v>
          </cell>
          <cell r="DL440">
            <v>0</v>
          </cell>
          <cell r="DM440">
            <v>0</v>
          </cell>
          <cell r="DN440">
            <v>0</v>
          </cell>
          <cell r="DO440" t="str">
            <v>Triangular</v>
          </cell>
          <cell r="EB440">
            <v>6.3067798902319492</v>
          </cell>
          <cell r="EC440">
            <v>12.528713199025093</v>
          </cell>
          <cell r="ED440">
            <v>20.856579153135726</v>
          </cell>
          <cell r="EE440" t="str">
            <v>Triangular</v>
          </cell>
        </row>
        <row r="441">
          <cell r="E441" t="str">
            <v>2_BDscrub_flare_rate</v>
          </cell>
          <cell r="G441" t="e">
            <v>#NAME?</v>
          </cell>
          <cell r="H441">
            <v>0</v>
          </cell>
          <cell r="I441">
            <v>0</v>
          </cell>
          <cell r="J441">
            <v>0</v>
          </cell>
          <cell r="K441" t="str">
            <v>Uniform</v>
          </cell>
          <cell r="L441">
            <v>0</v>
          </cell>
          <cell r="M441">
            <v>0</v>
          </cell>
          <cell r="N441">
            <v>0</v>
          </cell>
          <cell r="O441" t="str">
            <v>Uniform</v>
          </cell>
          <cell r="P441">
            <v>0</v>
          </cell>
          <cell r="Q441">
            <v>0</v>
          </cell>
          <cell r="R441">
            <v>0</v>
          </cell>
          <cell r="S441" t="str">
            <v>Uniform</v>
          </cell>
          <cell r="T441">
            <v>0</v>
          </cell>
          <cell r="U441">
            <v>0</v>
          </cell>
          <cell r="V441">
            <v>0</v>
          </cell>
          <cell r="W441" t="str">
            <v>Uniform</v>
          </cell>
          <cell r="X441">
            <v>0</v>
          </cell>
          <cell r="Y441">
            <v>0</v>
          </cell>
          <cell r="Z441">
            <v>0</v>
          </cell>
          <cell r="AA441" t="str">
            <v>Uniform</v>
          </cell>
          <cell r="AB441">
            <v>0</v>
          </cell>
          <cell r="AC441">
            <v>0</v>
          </cell>
          <cell r="AD441">
            <v>0</v>
          </cell>
          <cell r="AE441" t="str">
            <v>Uniform</v>
          </cell>
          <cell r="AF441">
            <v>0</v>
          </cell>
          <cell r="AG441">
            <v>0</v>
          </cell>
          <cell r="AH441">
            <v>0</v>
          </cell>
          <cell r="AI441" t="str">
            <v>Uniform</v>
          </cell>
          <cell r="AJ441">
            <v>0</v>
          </cell>
          <cell r="AK441">
            <v>0</v>
          </cell>
          <cell r="AL441">
            <v>0</v>
          </cell>
          <cell r="AM441" t="str">
            <v>Uniform</v>
          </cell>
          <cell r="AN441">
            <v>0</v>
          </cell>
          <cell r="AO441">
            <v>0</v>
          </cell>
          <cell r="AP441">
            <v>0</v>
          </cell>
          <cell r="AQ441" t="str">
            <v>Uniform</v>
          </cell>
          <cell r="AR441">
            <v>0</v>
          </cell>
          <cell r="AS441">
            <v>0</v>
          </cell>
          <cell r="AT441">
            <v>0</v>
          </cell>
          <cell r="AU441" t="str">
            <v>Uniform</v>
          </cell>
          <cell r="AV441">
            <v>0</v>
          </cell>
          <cell r="AW441">
            <v>0</v>
          </cell>
          <cell r="AX441">
            <v>0</v>
          </cell>
          <cell r="AY441" t="str">
            <v>Uniform</v>
          </cell>
          <cell r="AZ441">
            <v>0</v>
          </cell>
          <cell r="BA441">
            <v>0</v>
          </cell>
          <cell r="BB441">
            <v>0</v>
          </cell>
          <cell r="BC441" t="str">
            <v>Uniform</v>
          </cell>
          <cell r="BD441">
            <v>0</v>
          </cell>
          <cell r="BE441">
            <v>0</v>
          </cell>
          <cell r="BF441">
            <v>0</v>
          </cell>
          <cell r="BG441" t="str">
            <v>Uniform</v>
          </cell>
          <cell r="BH441">
            <v>0</v>
          </cell>
          <cell r="BI441">
            <v>0</v>
          </cell>
          <cell r="BJ441">
            <v>0</v>
          </cell>
          <cell r="BK441" t="str">
            <v>Uniform</v>
          </cell>
          <cell r="BL441">
            <v>0</v>
          </cell>
          <cell r="BM441">
            <v>0</v>
          </cell>
          <cell r="BN441">
            <v>0</v>
          </cell>
          <cell r="BO441" t="str">
            <v>Uniform</v>
          </cell>
          <cell r="BP441">
            <v>0</v>
          </cell>
          <cell r="BQ441">
            <v>0</v>
          </cell>
          <cell r="BR441">
            <v>0</v>
          </cell>
          <cell r="BS441" t="str">
            <v>Uniform</v>
          </cell>
          <cell r="BT441">
            <v>0</v>
          </cell>
          <cell r="BU441">
            <v>0</v>
          </cell>
          <cell r="BV441">
            <v>0</v>
          </cell>
          <cell r="BW441" t="str">
            <v>Uniform</v>
          </cell>
          <cell r="BX441">
            <v>0</v>
          </cell>
          <cell r="BY441">
            <v>0</v>
          </cell>
          <cell r="BZ441">
            <v>0</v>
          </cell>
          <cell r="CA441" t="str">
            <v>Uniform</v>
          </cell>
          <cell r="CB441">
            <v>0</v>
          </cell>
          <cell r="CC441">
            <v>0</v>
          </cell>
          <cell r="CD441">
            <v>0</v>
          </cell>
          <cell r="CE441" t="str">
            <v>Uniform</v>
          </cell>
          <cell r="CF441">
            <v>0</v>
          </cell>
          <cell r="CG441">
            <v>0</v>
          </cell>
          <cell r="CH441">
            <v>0</v>
          </cell>
          <cell r="CI441" t="str">
            <v>Uniform</v>
          </cell>
          <cell r="CJ441">
            <v>0</v>
          </cell>
          <cell r="CK441">
            <v>0</v>
          </cell>
          <cell r="CL441">
            <v>0</v>
          </cell>
          <cell r="CM441" t="str">
            <v>Uniform</v>
          </cell>
          <cell r="CN441">
            <v>0</v>
          </cell>
          <cell r="CO441">
            <v>0</v>
          </cell>
          <cell r="CP441">
            <v>0</v>
          </cell>
          <cell r="CQ441" t="str">
            <v>Uniform</v>
          </cell>
          <cell r="CR441">
            <v>0</v>
          </cell>
          <cell r="CS441">
            <v>0</v>
          </cell>
          <cell r="CT441">
            <v>0</v>
          </cell>
          <cell r="CU441" t="str">
            <v>Uniform</v>
          </cell>
          <cell r="CV441">
            <v>0</v>
          </cell>
          <cell r="CW441">
            <v>0</v>
          </cell>
          <cell r="CX441">
            <v>0</v>
          </cell>
          <cell r="CY441" t="str">
            <v>Uniform</v>
          </cell>
          <cell r="CZ441">
            <v>0</v>
          </cell>
          <cell r="DA441">
            <v>0</v>
          </cell>
          <cell r="DB441">
            <v>0</v>
          </cell>
          <cell r="DC441" t="str">
            <v>Uniform</v>
          </cell>
          <cell r="DD441">
            <v>0</v>
          </cell>
          <cell r="DE441">
            <v>0</v>
          </cell>
          <cell r="DF441">
            <v>0</v>
          </cell>
          <cell r="DG441" t="str">
            <v>Uniform</v>
          </cell>
          <cell r="DH441">
            <v>0</v>
          </cell>
          <cell r="DI441">
            <v>0</v>
          </cell>
          <cell r="DJ441">
            <v>0</v>
          </cell>
          <cell r="DK441" t="str">
            <v>Uniform</v>
          </cell>
          <cell r="DL441">
            <v>0</v>
          </cell>
          <cell r="DM441">
            <v>0</v>
          </cell>
          <cell r="DN441">
            <v>0</v>
          </cell>
          <cell r="DO441" t="str">
            <v>Uniform</v>
          </cell>
          <cell r="EB441">
            <v>0</v>
          </cell>
          <cell r="EC441">
            <v>0</v>
          </cell>
          <cell r="ED441">
            <v>0</v>
          </cell>
          <cell r="EE441" t="str">
            <v>Uniform</v>
          </cell>
        </row>
        <row r="442">
          <cell r="E442" t="str">
            <v>2_BDscrub_flare_eff</v>
          </cell>
          <cell r="G442" t="e">
            <v>#NAME?</v>
          </cell>
          <cell r="H442">
            <v>0</v>
          </cell>
          <cell r="I442">
            <v>0</v>
          </cell>
          <cell r="J442">
            <v>0</v>
          </cell>
          <cell r="K442" t="str">
            <v>Uniform</v>
          </cell>
          <cell r="L442">
            <v>0</v>
          </cell>
          <cell r="M442">
            <v>0</v>
          </cell>
          <cell r="N442">
            <v>0</v>
          </cell>
          <cell r="O442" t="str">
            <v>Uniform</v>
          </cell>
          <cell r="P442">
            <v>0</v>
          </cell>
          <cell r="Q442">
            <v>0</v>
          </cell>
          <cell r="R442">
            <v>0</v>
          </cell>
          <cell r="S442" t="str">
            <v>Uniform</v>
          </cell>
          <cell r="T442">
            <v>0</v>
          </cell>
          <cell r="U442">
            <v>0</v>
          </cell>
          <cell r="V442">
            <v>0</v>
          </cell>
          <cell r="W442" t="str">
            <v>Uniform</v>
          </cell>
          <cell r="X442">
            <v>0</v>
          </cell>
          <cell r="Y442">
            <v>0</v>
          </cell>
          <cell r="Z442">
            <v>0</v>
          </cell>
          <cell r="AA442" t="str">
            <v>Uniform</v>
          </cell>
          <cell r="AB442">
            <v>0</v>
          </cell>
          <cell r="AC442">
            <v>0</v>
          </cell>
          <cell r="AD442">
            <v>0</v>
          </cell>
          <cell r="AE442" t="str">
            <v>Uniform</v>
          </cell>
          <cell r="AF442">
            <v>0</v>
          </cell>
          <cell r="AG442">
            <v>0</v>
          </cell>
          <cell r="AH442">
            <v>0</v>
          </cell>
          <cell r="AI442" t="str">
            <v>Uniform</v>
          </cell>
          <cell r="AJ442">
            <v>0</v>
          </cell>
          <cell r="AK442">
            <v>0</v>
          </cell>
          <cell r="AL442">
            <v>0</v>
          </cell>
          <cell r="AM442" t="str">
            <v>Uniform</v>
          </cell>
          <cell r="AN442">
            <v>0</v>
          </cell>
          <cell r="AO442">
            <v>0</v>
          </cell>
          <cell r="AP442">
            <v>0</v>
          </cell>
          <cell r="AQ442" t="str">
            <v>Uniform</v>
          </cell>
          <cell r="AR442">
            <v>0</v>
          </cell>
          <cell r="AS442">
            <v>0</v>
          </cell>
          <cell r="AT442">
            <v>0</v>
          </cell>
          <cell r="AU442" t="str">
            <v>Uniform</v>
          </cell>
          <cell r="AV442">
            <v>0</v>
          </cell>
          <cell r="AW442">
            <v>0</v>
          </cell>
          <cell r="AX442">
            <v>0</v>
          </cell>
          <cell r="AY442" t="str">
            <v>Uniform</v>
          </cell>
          <cell r="AZ442">
            <v>0</v>
          </cell>
          <cell r="BA442">
            <v>0</v>
          </cell>
          <cell r="BB442">
            <v>0</v>
          </cell>
          <cell r="BC442" t="str">
            <v>Uniform</v>
          </cell>
          <cell r="BD442">
            <v>0</v>
          </cell>
          <cell r="BE442">
            <v>0</v>
          </cell>
          <cell r="BF442">
            <v>0</v>
          </cell>
          <cell r="BG442" t="str">
            <v>Uniform</v>
          </cell>
          <cell r="BH442">
            <v>0</v>
          </cell>
          <cell r="BI442">
            <v>0</v>
          </cell>
          <cell r="BJ442">
            <v>0</v>
          </cell>
          <cell r="BK442" t="str">
            <v>Uniform</v>
          </cell>
          <cell r="BL442">
            <v>0</v>
          </cell>
          <cell r="BM442">
            <v>0</v>
          </cell>
          <cell r="BN442">
            <v>0</v>
          </cell>
          <cell r="BO442" t="str">
            <v>Uniform</v>
          </cell>
          <cell r="BP442">
            <v>0</v>
          </cell>
          <cell r="BQ442">
            <v>0</v>
          </cell>
          <cell r="BR442">
            <v>0</v>
          </cell>
          <cell r="BS442" t="str">
            <v>Uniform</v>
          </cell>
          <cell r="BT442">
            <v>0</v>
          </cell>
          <cell r="BU442">
            <v>0</v>
          </cell>
          <cell r="BV442">
            <v>0</v>
          </cell>
          <cell r="BW442" t="str">
            <v>Uniform</v>
          </cell>
          <cell r="BX442">
            <v>0</v>
          </cell>
          <cell r="BY442">
            <v>0</v>
          </cell>
          <cell r="BZ442">
            <v>0</v>
          </cell>
          <cell r="CA442" t="str">
            <v>Uniform</v>
          </cell>
          <cell r="CB442">
            <v>0</v>
          </cell>
          <cell r="CC442">
            <v>0</v>
          </cell>
          <cell r="CD442">
            <v>0</v>
          </cell>
          <cell r="CE442" t="str">
            <v>Uniform</v>
          </cell>
          <cell r="CF442">
            <v>0</v>
          </cell>
          <cell r="CG442">
            <v>0</v>
          </cell>
          <cell r="CH442">
            <v>0</v>
          </cell>
          <cell r="CI442" t="str">
            <v>Uniform</v>
          </cell>
          <cell r="CJ442">
            <v>0</v>
          </cell>
          <cell r="CK442">
            <v>0</v>
          </cell>
          <cell r="CL442">
            <v>0</v>
          </cell>
          <cell r="CM442" t="str">
            <v>Uniform</v>
          </cell>
          <cell r="CN442">
            <v>0</v>
          </cell>
          <cell r="CO442">
            <v>0</v>
          </cell>
          <cell r="CP442">
            <v>0</v>
          </cell>
          <cell r="CQ442" t="str">
            <v>Uniform</v>
          </cell>
          <cell r="CR442">
            <v>0</v>
          </cell>
          <cell r="CS442">
            <v>0</v>
          </cell>
          <cell r="CT442">
            <v>0</v>
          </cell>
          <cell r="CU442" t="str">
            <v>Uniform</v>
          </cell>
          <cell r="CV442">
            <v>0</v>
          </cell>
          <cell r="CW442">
            <v>0</v>
          </cell>
          <cell r="CX442">
            <v>0</v>
          </cell>
          <cell r="CY442" t="str">
            <v>Uniform</v>
          </cell>
          <cell r="CZ442">
            <v>0</v>
          </cell>
          <cell r="DA442">
            <v>0</v>
          </cell>
          <cell r="DB442">
            <v>0</v>
          </cell>
          <cell r="DC442" t="str">
            <v>Uniform</v>
          </cell>
          <cell r="DD442">
            <v>0</v>
          </cell>
          <cell r="DE442">
            <v>0</v>
          </cell>
          <cell r="DF442">
            <v>0</v>
          </cell>
          <cell r="DG442" t="str">
            <v>Uniform</v>
          </cell>
          <cell r="DH442">
            <v>0</v>
          </cell>
          <cell r="DI442">
            <v>0</v>
          </cell>
          <cell r="DJ442">
            <v>0</v>
          </cell>
          <cell r="DK442" t="str">
            <v>Uniform</v>
          </cell>
          <cell r="DL442">
            <v>0</v>
          </cell>
          <cell r="DM442">
            <v>0</v>
          </cell>
          <cell r="DN442">
            <v>0</v>
          </cell>
          <cell r="DO442" t="str">
            <v>Uniform</v>
          </cell>
          <cell r="EB442">
            <v>0</v>
          </cell>
          <cell r="EC442">
            <v>0</v>
          </cell>
          <cell r="ED442">
            <v>0</v>
          </cell>
          <cell r="EE442" t="str">
            <v>Uniform</v>
          </cell>
        </row>
        <row r="443">
          <cell r="E443" t="str">
            <v>2_MISHAPS_AF</v>
          </cell>
          <cell r="F443" t="str">
            <v>wells</v>
          </cell>
          <cell r="G443" t="e">
            <v>#NAME?</v>
          </cell>
          <cell r="H443">
            <v>80.518984926540739</v>
          </cell>
          <cell r="I443">
            <v>80.518984926540739</v>
          </cell>
          <cell r="J443">
            <v>80.518984926540739</v>
          </cell>
          <cell r="K443" t="str">
            <v>Uniform</v>
          </cell>
          <cell r="L443">
            <v>80.518984926540739</v>
          </cell>
          <cell r="M443">
            <v>80.518984926540739</v>
          </cell>
          <cell r="N443">
            <v>80.518984926540739</v>
          </cell>
          <cell r="O443" t="str">
            <v>Uniform</v>
          </cell>
          <cell r="P443">
            <v>80.518984926540739</v>
          </cell>
          <cell r="Q443">
            <v>80.518984926540739</v>
          </cell>
          <cell r="R443">
            <v>80.518984926540739</v>
          </cell>
          <cell r="S443" t="str">
            <v>Uniform</v>
          </cell>
          <cell r="T443">
            <v>80.518984926540739</v>
          </cell>
          <cell r="U443">
            <v>80.518984926540739</v>
          </cell>
          <cell r="V443">
            <v>80.518984926540739</v>
          </cell>
          <cell r="W443" t="str">
            <v>Uniform</v>
          </cell>
          <cell r="X443">
            <v>80.518984926540739</v>
          </cell>
          <cell r="Y443">
            <v>80.518984926540739</v>
          </cell>
          <cell r="Z443">
            <v>80.518984926540739</v>
          </cell>
          <cell r="AA443" t="str">
            <v>Uniform</v>
          </cell>
          <cell r="AB443">
            <v>80.518984926540739</v>
          </cell>
          <cell r="AC443">
            <v>80.518984926540739</v>
          </cell>
          <cell r="AD443">
            <v>80.518984926540739</v>
          </cell>
          <cell r="AE443" t="str">
            <v>Uniform</v>
          </cell>
          <cell r="AF443">
            <v>80.518984926540739</v>
          </cell>
          <cell r="AG443">
            <v>80.518984926540739</v>
          </cell>
          <cell r="AH443">
            <v>80.518984926540739</v>
          </cell>
          <cell r="AI443" t="str">
            <v>Uniform</v>
          </cell>
          <cell r="AJ443">
            <v>80.518984926540739</v>
          </cell>
          <cell r="AK443">
            <v>80.518984926540739</v>
          </cell>
          <cell r="AL443">
            <v>80.518984926540739</v>
          </cell>
          <cell r="AM443" t="str">
            <v>Uniform</v>
          </cell>
          <cell r="AN443">
            <v>80.518984926540739</v>
          </cell>
          <cell r="AO443">
            <v>80.518984926540739</v>
          </cell>
          <cell r="AP443">
            <v>80.518984926540739</v>
          </cell>
          <cell r="AQ443" t="str">
            <v>Uniform</v>
          </cell>
          <cell r="AR443">
            <v>80.518984926540739</v>
          </cell>
          <cell r="AS443">
            <v>80.518984926540739</v>
          </cell>
          <cell r="AT443">
            <v>80.518984926540739</v>
          </cell>
          <cell r="AU443" t="str">
            <v>Uniform</v>
          </cell>
          <cell r="AV443">
            <v>80.518984926540739</v>
          </cell>
          <cell r="AW443">
            <v>80.518984926540739</v>
          </cell>
          <cell r="AX443">
            <v>80.518984926540739</v>
          </cell>
          <cell r="AY443" t="str">
            <v>Uniform</v>
          </cell>
          <cell r="AZ443">
            <v>80.518984926540739</v>
          </cell>
          <cell r="BA443">
            <v>80.518984926540739</v>
          </cell>
          <cell r="BB443">
            <v>80.518984926540739</v>
          </cell>
          <cell r="BC443" t="str">
            <v>Uniform</v>
          </cell>
          <cell r="BD443">
            <v>80.518984926540739</v>
          </cell>
          <cell r="BE443">
            <v>80.518984926540739</v>
          </cell>
          <cell r="BF443">
            <v>80.518984926540739</v>
          </cell>
          <cell r="BG443" t="str">
            <v>Uniform</v>
          </cell>
          <cell r="BH443">
            <v>80.518984926540739</v>
          </cell>
          <cell r="BI443">
            <v>80.518984926540739</v>
          </cell>
          <cell r="BJ443">
            <v>80.518984926540739</v>
          </cell>
          <cell r="BK443" t="str">
            <v>Uniform</v>
          </cell>
          <cell r="BL443">
            <v>80.518984926540739</v>
          </cell>
          <cell r="BM443">
            <v>80.518984926540739</v>
          </cell>
          <cell r="BN443">
            <v>80.518984926540739</v>
          </cell>
          <cell r="BO443" t="str">
            <v>Uniform</v>
          </cell>
          <cell r="BP443">
            <v>80.518984926540739</v>
          </cell>
          <cell r="BQ443">
            <v>80.518984926540739</v>
          </cell>
          <cell r="BR443">
            <v>80.518984926540739</v>
          </cell>
          <cell r="BS443" t="str">
            <v>Uniform</v>
          </cell>
          <cell r="BT443">
            <v>80.518984926540739</v>
          </cell>
          <cell r="BU443">
            <v>80.518984926540739</v>
          </cell>
          <cell r="BV443">
            <v>80.518984926540739</v>
          </cell>
          <cell r="BW443" t="str">
            <v>Uniform</v>
          </cell>
          <cell r="BX443">
            <v>80.518984926540739</v>
          </cell>
          <cell r="BY443">
            <v>80.518984926540739</v>
          </cell>
          <cell r="BZ443">
            <v>80.518984926540739</v>
          </cell>
          <cell r="CA443" t="str">
            <v>Uniform</v>
          </cell>
          <cell r="CB443">
            <v>80.518984926540739</v>
          </cell>
          <cell r="CC443">
            <v>80.518984926540739</v>
          </cell>
          <cell r="CD443">
            <v>80.518984926540739</v>
          </cell>
          <cell r="CE443" t="str">
            <v>Uniform</v>
          </cell>
          <cell r="CF443">
            <v>80.518984926540739</v>
          </cell>
          <cell r="CG443">
            <v>80.518984926540739</v>
          </cell>
          <cell r="CH443">
            <v>80.518984926540739</v>
          </cell>
          <cell r="CI443" t="str">
            <v>Uniform</v>
          </cell>
          <cell r="CJ443">
            <v>80.518984926540739</v>
          </cell>
          <cell r="CK443">
            <v>80.518984926540739</v>
          </cell>
          <cell r="CL443">
            <v>80.518984926540739</v>
          </cell>
          <cell r="CM443" t="str">
            <v>Uniform</v>
          </cell>
          <cell r="CN443">
            <v>80.518984926540739</v>
          </cell>
          <cell r="CO443">
            <v>80.518984926540739</v>
          </cell>
          <cell r="CP443">
            <v>80.518984926540739</v>
          </cell>
          <cell r="CQ443" t="str">
            <v>Uniform</v>
          </cell>
          <cell r="CR443">
            <v>80.518984926540739</v>
          </cell>
          <cell r="CS443">
            <v>80.518984926540739</v>
          </cell>
          <cell r="CT443">
            <v>80.518984926540739</v>
          </cell>
          <cell r="CU443" t="str">
            <v>Uniform</v>
          </cell>
          <cell r="CV443">
            <v>80.518984926540739</v>
          </cell>
          <cell r="CW443">
            <v>80.518984926540739</v>
          </cell>
          <cell r="CX443">
            <v>80.518984926540739</v>
          </cell>
          <cell r="CY443" t="str">
            <v>Uniform</v>
          </cell>
          <cell r="CZ443">
            <v>80.518984926540739</v>
          </cell>
          <cell r="DA443">
            <v>80.518984926540739</v>
          </cell>
          <cell r="DB443">
            <v>80.518984926540739</v>
          </cell>
          <cell r="DC443" t="str">
            <v>Uniform</v>
          </cell>
          <cell r="DD443">
            <v>80.518984926540739</v>
          </cell>
          <cell r="DE443">
            <v>80.518984926540739</v>
          </cell>
          <cell r="DF443">
            <v>80.518984926540739</v>
          </cell>
          <cell r="DG443" t="str">
            <v>Uniform</v>
          </cell>
          <cell r="DH443">
            <v>80.518984926540739</v>
          </cell>
          <cell r="DI443">
            <v>80.518984926540739</v>
          </cell>
          <cell r="DJ443">
            <v>80.518984926540739</v>
          </cell>
          <cell r="DK443" t="str">
            <v>Uniform</v>
          </cell>
          <cell r="DL443">
            <v>80.518984926540739</v>
          </cell>
          <cell r="DM443">
            <v>80.518984926540739</v>
          </cell>
          <cell r="DN443">
            <v>80.518984926540739</v>
          </cell>
          <cell r="DO443" t="str">
            <v>Uniform</v>
          </cell>
          <cell r="EB443">
            <v>80.518984926540739</v>
          </cell>
          <cell r="EC443">
            <v>80.518984926540739</v>
          </cell>
          <cell r="ED443">
            <v>80.518984926540739</v>
          </cell>
          <cell r="EE443" t="str">
            <v>Uniform</v>
          </cell>
        </row>
        <row r="444">
          <cell r="E444" t="str">
            <v>2_MISHAPS_EF</v>
          </cell>
          <cell r="F444" t="str">
            <v>kg CH4/mi</v>
          </cell>
          <cell r="G444" t="e">
            <v>#NAME?</v>
          </cell>
          <cell r="H444">
            <v>13.653072077228501</v>
          </cell>
          <cell r="I444">
            <v>13.653072077228501</v>
          </cell>
          <cell r="J444">
            <v>13.653072077228501</v>
          </cell>
          <cell r="K444" t="str">
            <v>Uniform</v>
          </cell>
          <cell r="L444">
            <v>13.653072077228501</v>
          </cell>
          <cell r="M444">
            <v>13.653072077228501</v>
          </cell>
          <cell r="N444">
            <v>13.653072077228501</v>
          </cell>
          <cell r="O444" t="str">
            <v>Uniform</v>
          </cell>
          <cell r="P444">
            <v>13.653072077228501</v>
          </cell>
          <cell r="Q444">
            <v>13.653072077228501</v>
          </cell>
          <cell r="R444">
            <v>13.653072077228501</v>
          </cell>
          <cell r="S444" t="str">
            <v>Uniform</v>
          </cell>
          <cell r="T444">
            <v>13.653072077228501</v>
          </cell>
          <cell r="U444">
            <v>13.653072077228501</v>
          </cell>
          <cell r="V444">
            <v>13.653072077228501</v>
          </cell>
          <cell r="W444" t="str">
            <v>Uniform</v>
          </cell>
          <cell r="X444">
            <v>13.653072077228501</v>
          </cell>
          <cell r="Y444">
            <v>13.653072077228501</v>
          </cell>
          <cell r="Z444">
            <v>13.653072077228501</v>
          </cell>
          <cell r="AA444" t="str">
            <v>Uniform</v>
          </cell>
          <cell r="AB444">
            <v>13.653072077228501</v>
          </cell>
          <cell r="AC444">
            <v>13.653072077228501</v>
          </cell>
          <cell r="AD444">
            <v>13.653072077228501</v>
          </cell>
          <cell r="AE444" t="str">
            <v>Uniform</v>
          </cell>
          <cell r="AF444">
            <v>13.653072077228501</v>
          </cell>
          <cell r="AG444">
            <v>13.653072077228501</v>
          </cell>
          <cell r="AH444">
            <v>13.653072077228501</v>
          </cell>
          <cell r="AI444" t="str">
            <v>Uniform</v>
          </cell>
          <cell r="AJ444">
            <v>13.653072077228501</v>
          </cell>
          <cell r="AK444">
            <v>13.653072077228501</v>
          </cell>
          <cell r="AL444">
            <v>13.653072077228501</v>
          </cell>
          <cell r="AM444" t="str">
            <v>Uniform</v>
          </cell>
          <cell r="AN444">
            <v>13.653072077228501</v>
          </cell>
          <cell r="AO444">
            <v>13.653072077228501</v>
          </cell>
          <cell r="AP444">
            <v>13.653072077228501</v>
          </cell>
          <cell r="AQ444" t="str">
            <v>Uniform</v>
          </cell>
          <cell r="AR444">
            <v>13.653072077228501</v>
          </cell>
          <cell r="AS444">
            <v>13.653072077228501</v>
          </cell>
          <cell r="AT444">
            <v>13.653072077228501</v>
          </cell>
          <cell r="AU444" t="str">
            <v>Uniform</v>
          </cell>
          <cell r="AV444">
            <v>13.653072077228501</v>
          </cell>
          <cell r="AW444">
            <v>13.653072077228501</v>
          </cell>
          <cell r="AX444">
            <v>13.653072077228501</v>
          </cell>
          <cell r="AY444" t="str">
            <v>Uniform</v>
          </cell>
          <cell r="AZ444">
            <v>13.653072077228501</v>
          </cell>
          <cell r="BA444">
            <v>13.653072077228501</v>
          </cell>
          <cell r="BB444">
            <v>13.653072077228501</v>
          </cell>
          <cell r="BC444" t="str">
            <v>Uniform</v>
          </cell>
          <cell r="BD444">
            <v>13.653072077228501</v>
          </cell>
          <cell r="BE444">
            <v>13.653072077228501</v>
          </cell>
          <cell r="BF444">
            <v>13.653072077228501</v>
          </cell>
          <cell r="BG444" t="str">
            <v>Uniform</v>
          </cell>
          <cell r="BH444">
            <v>13.653072077228501</v>
          </cell>
          <cell r="BI444">
            <v>13.653072077228501</v>
          </cell>
          <cell r="BJ444">
            <v>13.653072077228501</v>
          </cell>
          <cell r="BK444" t="str">
            <v>Uniform</v>
          </cell>
          <cell r="BL444">
            <v>13.653072077228501</v>
          </cell>
          <cell r="BM444">
            <v>13.653072077228501</v>
          </cell>
          <cell r="BN444">
            <v>13.653072077228501</v>
          </cell>
          <cell r="BO444" t="str">
            <v>Uniform</v>
          </cell>
          <cell r="BP444">
            <v>13.653072077228501</v>
          </cell>
          <cell r="BQ444">
            <v>13.653072077228501</v>
          </cell>
          <cell r="BR444">
            <v>13.653072077228501</v>
          </cell>
          <cell r="BS444" t="str">
            <v>Uniform</v>
          </cell>
          <cell r="BT444">
            <v>13.653072077228501</v>
          </cell>
          <cell r="BU444">
            <v>13.653072077228501</v>
          </cell>
          <cell r="BV444">
            <v>13.653072077228501</v>
          </cell>
          <cell r="BW444" t="str">
            <v>Uniform</v>
          </cell>
          <cell r="BX444">
            <v>13.653072077228501</v>
          </cell>
          <cell r="BY444">
            <v>13.653072077228501</v>
          </cell>
          <cell r="BZ444">
            <v>13.653072077228501</v>
          </cell>
          <cell r="CA444" t="str">
            <v>Uniform</v>
          </cell>
          <cell r="CB444">
            <v>13.653072077228501</v>
          </cell>
          <cell r="CC444">
            <v>13.653072077228501</v>
          </cell>
          <cell r="CD444">
            <v>13.653072077228501</v>
          </cell>
          <cell r="CE444" t="str">
            <v>Uniform</v>
          </cell>
          <cell r="CF444">
            <v>13.653072077228501</v>
          </cell>
          <cell r="CG444">
            <v>13.653072077228501</v>
          </cell>
          <cell r="CH444">
            <v>13.653072077228501</v>
          </cell>
          <cell r="CI444" t="str">
            <v>Uniform</v>
          </cell>
          <cell r="CJ444">
            <v>13.653072077228501</v>
          </cell>
          <cell r="CK444">
            <v>13.653072077228501</v>
          </cell>
          <cell r="CL444">
            <v>13.653072077228501</v>
          </cell>
          <cell r="CM444" t="str">
            <v>Uniform</v>
          </cell>
          <cell r="CN444">
            <v>13.653072077228501</v>
          </cell>
          <cell r="CO444">
            <v>13.653072077228501</v>
          </cell>
          <cell r="CP444">
            <v>13.653072077228501</v>
          </cell>
          <cell r="CQ444" t="str">
            <v>Uniform</v>
          </cell>
          <cell r="CR444">
            <v>13.653072077228501</v>
          </cell>
          <cell r="CS444">
            <v>13.653072077228501</v>
          </cell>
          <cell r="CT444">
            <v>13.653072077228501</v>
          </cell>
          <cell r="CU444" t="str">
            <v>Uniform</v>
          </cell>
          <cell r="CV444">
            <v>13.653072077228501</v>
          </cell>
          <cell r="CW444">
            <v>13.653072077228501</v>
          </cell>
          <cell r="CX444">
            <v>13.653072077228501</v>
          </cell>
          <cell r="CY444" t="str">
            <v>Uniform</v>
          </cell>
          <cell r="CZ444">
            <v>13.653072077228501</v>
          </cell>
          <cell r="DA444">
            <v>13.653072077228501</v>
          </cell>
          <cell r="DB444">
            <v>13.653072077228501</v>
          </cell>
          <cell r="DC444" t="str">
            <v>Uniform</v>
          </cell>
          <cell r="DD444">
            <v>13.653072077228501</v>
          </cell>
          <cell r="DE444">
            <v>13.653072077228501</v>
          </cell>
          <cell r="DF444">
            <v>13.653072077228501</v>
          </cell>
          <cell r="DG444" t="str">
            <v>Uniform</v>
          </cell>
          <cell r="DH444">
            <v>13.653072077228501</v>
          </cell>
          <cell r="DI444">
            <v>13.653072077228501</v>
          </cell>
          <cell r="DJ444">
            <v>13.653072077228501</v>
          </cell>
          <cell r="DK444" t="str">
            <v>Uniform</v>
          </cell>
          <cell r="DL444">
            <v>13.653072077228501</v>
          </cell>
          <cell r="DM444">
            <v>13.653072077228501</v>
          </cell>
          <cell r="DN444">
            <v>13.653072077228501</v>
          </cell>
          <cell r="DO444" t="str">
            <v>Uniform</v>
          </cell>
          <cell r="EB444">
            <v>13.653072077228501</v>
          </cell>
          <cell r="EC444">
            <v>13.653072077228501</v>
          </cell>
          <cell r="ED444">
            <v>13.653072077228501</v>
          </cell>
          <cell r="EE444" t="str">
            <v>Uniform</v>
          </cell>
        </row>
        <row r="445">
          <cell r="E445" t="str">
            <v>2_MISHAPS_region</v>
          </cell>
          <cell r="F445" t="str">
            <v>miles/well</v>
          </cell>
          <cell r="G445" t="e">
            <v>#NAME?</v>
          </cell>
          <cell r="H445">
            <v>0.66847024102311858</v>
          </cell>
          <cell r="I445">
            <v>0.66847024102311858</v>
          </cell>
          <cell r="J445">
            <v>0.66847024102311858</v>
          </cell>
          <cell r="K445" t="str">
            <v>Uniform</v>
          </cell>
          <cell r="L445">
            <v>0.66847024102311858</v>
          </cell>
          <cell r="M445">
            <v>0.66847024102311858</v>
          </cell>
          <cell r="N445">
            <v>0.66847024102311858</v>
          </cell>
          <cell r="O445" t="str">
            <v>Uniform</v>
          </cell>
          <cell r="P445">
            <v>0.66847024102311858</v>
          </cell>
          <cell r="Q445">
            <v>0.66847024102311858</v>
          </cell>
          <cell r="R445">
            <v>0.66847024102311858</v>
          </cell>
          <cell r="S445" t="str">
            <v>Uniform</v>
          </cell>
          <cell r="T445">
            <v>0.66847024102311858</v>
          </cell>
          <cell r="U445">
            <v>0.66847024102311858</v>
          </cell>
          <cell r="V445">
            <v>0.66847024102311858</v>
          </cell>
          <cell r="W445" t="str">
            <v>Uniform</v>
          </cell>
          <cell r="X445">
            <v>0.66847024102311858</v>
          </cell>
          <cell r="Y445">
            <v>0.66847024102311858</v>
          </cell>
          <cell r="Z445">
            <v>0.66847024102311858</v>
          </cell>
          <cell r="AA445" t="str">
            <v>Uniform</v>
          </cell>
          <cell r="AB445">
            <v>0.66847024102311858</v>
          </cell>
          <cell r="AC445">
            <v>0.66847024102311858</v>
          </cell>
          <cell r="AD445">
            <v>0.66847024102311858</v>
          </cell>
          <cell r="AE445" t="str">
            <v>Uniform</v>
          </cell>
          <cell r="AF445">
            <v>0.66847024102311858</v>
          </cell>
          <cell r="AG445">
            <v>0.66847024102311858</v>
          </cell>
          <cell r="AH445">
            <v>0.66847024102311858</v>
          </cell>
          <cell r="AI445" t="str">
            <v>Uniform</v>
          </cell>
          <cell r="AJ445">
            <v>0.66847024102311858</v>
          </cell>
          <cell r="AK445">
            <v>0.66847024102311858</v>
          </cell>
          <cell r="AL445">
            <v>0.66847024102311858</v>
          </cell>
          <cell r="AM445" t="str">
            <v>Uniform</v>
          </cell>
          <cell r="AN445">
            <v>0.66847024102311858</v>
          </cell>
          <cell r="AO445">
            <v>0.66847024102311858</v>
          </cell>
          <cell r="AP445">
            <v>0.66847024102311858</v>
          </cell>
          <cell r="AQ445" t="str">
            <v>Uniform</v>
          </cell>
          <cell r="AR445">
            <v>0.66847024102311858</v>
          </cell>
          <cell r="AS445">
            <v>0.66847024102311858</v>
          </cell>
          <cell r="AT445">
            <v>0.66847024102311858</v>
          </cell>
          <cell r="AU445" t="str">
            <v>Uniform</v>
          </cell>
          <cell r="AV445">
            <v>0.66847024102311858</v>
          </cell>
          <cell r="AW445">
            <v>0.66847024102311858</v>
          </cell>
          <cell r="AX445">
            <v>0.66847024102311858</v>
          </cell>
          <cell r="AY445" t="str">
            <v>Uniform</v>
          </cell>
          <cell r="AZ445">
            <v>0.66847024102311858</v>
          </cell>
          <cell r="BA445">
            <v>0.66847024102311858</v>
          </cell>
          <cell r="BB445">
            <v>0.66847024102311858</v>
          </cell>
          <cell r="BC445" t="str">
            <v>Uniform</v>
          </cell>
          <cell r="BD445">
            <v>0.66847024102311858</v>
          </cell>
          <cell r="BE445">
            <v>0.66847024102311858</v>
          </cell>
          <cell r="BF445">
            <v>0.66847024102311858</v>
          </cell>
          <cell r="BG445" t="str">
            <v>Uniform</v>
          </cell>
          <cell r="BH445">
            <v>0.66847024102311858</v>
          </cell>
          <cell r="BI445">
            <v>0.66847024102311858</v>
          </cell>
          <cell r="BJ445">
            <v>0.66847024102311858</v>
          </cell>
          <cell r="BK445" t="str">
            <v>Uniform</v>
          </cell>
          <cell r="BL445">
            <v>0.66847024102311858</v>
          </cell>
          <cell r="BM445">
            <v>0.66847024102311858</v>
          </cell>
          <cell r="BN445">
            <v>0.66847024102311858</v>
          </cell>
          <cell r="BO445" t="str">
            <v>Uniform</v>
          </cell>
          <cell r="BP445">
            <v>0.66847024102311858</v>
          </cell>
          <cell r="BQ445">
            <v>0.66847024102311858</v>
          </cell>
          <cell r="BR445">
            <v>0.66847024102311858</v>
          </cell>
          <cell r="BS445" t="str">
            <v>Uniform</v>
          </cell>
          <cell r="BT445">
            <v>0.66847024102311858</v>
          </cell>
          <cell r="BU445">
            <v>0.66847024102311858</v>
          </cell>
          <cell r="BV445">
            <v>0.66847024102311858</v>
          </cell>
          <cell r="BW445" t="str">
            <v>Uniform</v>
          </cell>
          <cell r="BX445">
            <v>0.66847024102311858</v>
          </cell>
          <cell r="BY445">
            <v>0.66847024102311858</v>
          </cell>
          <cell r="BZ445">
            <v>0.66847024102311858</v>
          </cell>
          <cell r="CA445" t="str">
            <v>Uniform</v>
          </cell>
          <cell r="CB445">
            <v>0.66847024102311858</v>
          </cell>
          <cell r="CC445">
            <v>0.66847024102311858</v>
          </cell>
          <cell r="CD445">
            <v>0.66847024102311858</v>
          </cell>
          <cell r="CE445" t="str">
            <v>Uniform</v>
          </cell>
          <cell r="CF445">
            <v>0.66847024102311858</v>
          </cell>
          <cell r="CG445">
            <v>0.66847024102311858</v>
          </cell>
          <cell r="CH445">
            <v>0.66847024102311858</v>
          </cell>
          <cell r="CI445" t="str">
            <v>Uniform</v>
          </cell>
          <cell r="CJ445">
            <v>0.66847024102311858</v>
          </cell>
          <cell r="CK445">
            <v>0.66847024102311858</v>
          </cell>
          <cell r="CL445">
            <v>0.66847024102311858</v>
          </cell>
          <cell r="CM445" t="str">
            <v>Uniform</v>
          </cell>
          <cell r="CN445">
            <v>0.66847024102311858</v>
          </cell>
          <cell r="CO445">
            <v>0.66847024102311858</v>
          </cell>
          <cell r="CP445">
            <v>0.66847024102311858</v>
          </cell>
          <cell r="CQ445" t="str">
            <v>Uniform</v>
          </cell>
          <cell r="CR445">
            <v>0.66847024102311858</v>
          </cell>
          <cell r="CS445">
            <v>0.66847024102311858</v>
          </cell>
          <cell r="CT445">
            <v>0.66847024102311858</v>
          </cell>
          <cell r="CU445" t="str">
            <v>Uniform</v>
          </cell>
          <cell r="CV445">
            <v>0.66847024102311858</v>
          </cell>
          <cell r="CW445">
            <v>0.66847024102311858</v>
          </cell>
          <cell r="CX445">
            <v>0.66847024102311858</v>
          </cell>
          <cell r="CY445" t="str">
            <v>Uniform</v>
          </cell>
          <cell r="CZ445">
            <v>0.66847024102311858</v>
          </cell>
          <cell r="DA445">
            <v>0.66847024102311858</v>
          </cell>
          <cell r="DB445">
            <v>0.66847024102311858</v>
          </cell>
          <cell r="DC445" t="str">
            <v>Uniform</v>
          </cell>
          <cell r="DD445">
            <v>0.66847024102311858</v>
          </cell>
          <cell r="DE445">
            <v>0.66847024102311858</v>
          </cell>
          <cell r="DF445">
            <v>0.66847024102311858</v>
          </cell>
          <cell r="DG445" t="str">
            <v>Uniform</v>
          </cell>
          <cell r="DH445">
            <v>0.66847024102311858</v>
          </cell>
          <cell r="DI445">
            <v>0.66847024102311858</v>
          </cell>
          <cell r="DJ445">
            <v>0.66847024102311858</v>
          </cell>
          <cell r="DK445" t="str">
            <v>Uniform</v>
          </cell>
          <cell r="DL445">
            <v>0.66847024102311858</v>
          </cell>
          <cell r="DM445">
            <v>0.66847024102311858</v>
          </cell>
          <cell r="DN445">
            <v>0.66847024102311858</v>
          </cell>
          <cell r="DO445" t="str">
            <v>Uniform</v>
          </cell>
          <cell r="EB445">
            <v>0.66847024102311858</v>
          </cell>
          <cell r="EC445">
            <v>0.66847024102311858</v>
          </cell>
          <cell r="ED445">
            <v>0.66847024102311858</v>
          </cell>
          <cell r="EE445" t="str">
            <v>Uniform</v>
          </cell>
        </row>
        <row r="446">
          <cell r="E446" t="str">
            <v>land_use</v>
          </cell>
          <cell r="F446" t="str">
            <v>m^2/wellpad</v>
          </cell>
          <cell r="G446" t="e">
            <v>#NAME?</v>
          </cell>
          <cell r="H446">
            <v>6000</v>
          </cell>
          <cell r="I446">
            <v>6000</v>
          </cell>
          <cell r="J446">
            <v>6000</v>
          </cell>
          <cell r="K446" t="str">
            <v>Uniform</v>
          </cell>
          <cell r="L446">
            <v>6000</v>
          </cell>
          <cell r="M446">
            <v>6000</v>
          </cell>
          <cell r="N446">
            <v>6000</v>
          </cell>
          <cell r="O446" t="str">
            <v>Uniform</v>
          </cell>
          <cell r="P446">
            <v>10100</v>
          </cell>
          <cell r="Q446">
            <v>10100</v>
          </cell>
          <cell r="R446">
            <v>10100</v>
          </cell>
          <cell r="S446" t="str">
            <v>Uniform</v>
          </cell>
          <cell r="T446">
            <v>20200</v>
          </cell>
          <cell r="U446">
            <v>20200</v>
          </cell>
          <cell r="V446">
            <v>20200</v>
          </cell>
          <cell r="W446" t="str">
            <v>Uniform</v>
          </cell>
          <cell r="X446">
            <v>20200</v>
          </cell>
          <cell r="Y446">
            <v>20200</v>
          </cell>
          <cell r="Z446">
            <v>20200</v>
          </cell>
          <cell r="AA446" t="str">
            <v>Uniform</v>
          </cell>
          <cell r="AB446">
            <v>10100</v>
          </cell>
          <cell r="AC446">
            <v>10100</v>
          </cell>
          <cell r="AD446">
            <v>10100</v>
          </cell>
          <cell r="AE446" t="str">
            <v>Uniform</v>
          </cell>
          <cell r="AF446">
            <v>20200</v>
          </cell>
          <cell r="AG446">
            <v>20200</v>
          </cell>
          <cell r="AH446">
            <v>20200</v>
          </cell>
          <cell r="AI446" t="str">
            <v>Uniform</v>
          </cell>
          <cell r="AJ446">
            <v>20200</v>
          </cell>
          <cell r="AK446">
            <v>20200</v>
          </cell>
          <cell r="AL446">
            <v>20200</v>
          </cell>
          <cell r="AM446" t="str">
            <v>Uniform</v>
          </cell>
          <cell r="AN446">
            <v>10100</v>
          </cell>
          <cell r="AO446">
            <v>10100</v>
          </cell>
          <cell r="AP446">
            <v>10100</v>
          </cell>
          <cell r="AQ446" t="str">
            <v>Uniform</v>
          </cell>
          <cell r="AR446">
            <v>20200</v>
          </cell>
          <cell r="AS446">
            <v>20200</v>
          </cell>
          <cell r="AT446">
            <v>20200</v>
          </cell>
          <cell r="AU446" t="str">
            <v>Uniform</v>
          </cell>
          <cell r="AV446">
            <v>20200</v>
          </cell>
          <cell r="AW446">
            <v>20200</v>
          </cell>
          <cell r="AX446">
            <v>20200</v>
          </cell>
          <cell r="AY446" t="str">
            <v>Uniform</v>
          </cell>
          <cell r="AZ446">
            <v>10100</v>
          </cell>
          <cell r="BA446">
            <v>10100</v>
          </cell>
          <cell r="BB446">
            <v>10100</v>
          </cell>
          <cell r="BC446" t="str">
            <v>Uniform</v>
          </cell>
          <cell r="BD446">
            <v>20200</v>
          </cell>
          <cell r="BE446">
            <v>20200</v>
          </cell>
          <cell r="BF446">
            <v>20200</v>
          </cell>
          <cell r="BG446" t="str">
            <v>Uniform</v>
          </cell>
          <cell r="BH446">
            <v>20200</v>
          </cell>
          <cell r="BI446">
            <v>20200</v>
          </cell>
          <cell r="BJ446">
            <v>20200</v>
          </cell>
          <cell r="BK446" t="str">
            <v>Uniform</v>
          </cell>
          <cell r="BL446">
            <v>10100</v>
          </cell>
          <cell r="BM446">
            <v>10100</v>
          </cell>
          <cell r="BN446">
            <v>10100</v>
          </cell>
          <cell r="BO446" t="str">
            <v>Uniform</v>
          </cell>
          <cell r="BP446">
            <v>20200</v>
          </cell>
          <cell r="BQ446">
            <v>20200</v>
          </cell>
          <cell r="BR446">
            <v>20200</v>
          </cell>
          <cell r="BS446" t="str">
            <v>Uniform</v>
          </cell>
          <cell r="BT446">
            <v>20200</v>
          </cell>
          <cell r="BU446">
            <v>20200</v>
          </cell>
          <cell r="BV446">
            <v>20200</v>
          </cell>
          <cell r="BW446" t="str">
            <v>Uniform</v>
          </cell>
          <cell r="BX446">
            <v>20200</v>
          </cell>
          <cell r="BY446">
            <v>20200</v>
          </cell>
          <cell r="BZ446">
            <v>20200</v>
          </cell>
          <cell r="CA446" t="str">
            <v>Uniform</v>
          </cell>
          <cell r="CB446">
            <v>20200</v>
          </cell>
          <cell r="CC446">
            <v>20200</v>
          </cell>
          <cell r="CD446">
            <v>20200</v>
          </cell>
          <cell r="CE446" t="str">
            <v>Uniform</v>
          </cell>
          <cell r="CF446">
            <v>10100</v>
          </cell>
          <cell r="CG446">
            <v>10100</v>
          </cell>
          <cell r="CH446">
            <v>10100</v>
          </cell>
          <cell r="CI446" t="str">
            <v>Uniform</v>
          </cell>
          <cell r="CJ446">
            <v>20200</v>
          </cell>
          <cell r="CK446">
            <v>20200</v>
          </cell>
          <cell r="CL446">
            <v>20200</v>
          </cell>
          <cell r="CM446" t="str">
            <v>Uniform</v>
          </cell>
          <cell r="CN446">
            <v>10100</v>
          </cell>
          <cell r="CO446">
            <v>10100</v>
          </cell>
          <cell r="CP446">
            <v>10100</v>
          </cell>
          <cell r="CQ446" t="str">
            <v>Uniform</v>
          </cell>
          <cell r="CR446">
            <v>20200</v>
          </cell>
          <cell r="CS446">
            <v>20200</v>
          </cell>
          <cell r="CT446">
            <v>20200</v>
          </cell>
          <cell r="CU446" t="str">
            <v>Uniform</v>
          </cell>
          <cell r="CV446">
            <v>10100</v>
          </cell>
          <cell r="CW446">
            <v>10100</v>
          </cell>
          <cell r="CX446">
            <v>10100</v>
          </cell>
          <cell r="CY446" t="str">
            <v>Uniform</v>
          </cell>
          <cell r="CZ446">
            <v>20200</v>
          </cell>
          <cell r="DA446">
            <v>20200</v>
          </cell>
          <cell r="DB446">
            <v>20200</v>
          </cell>
          <cell r="DC446" t="str">
            <v>Uniform</v>
          </cell>
          <cell r="DD446">
            <v>1000</v>
          </cell>
          <cell r="DE446">
            <v>1000</v>
          </cell>
          <cell r="DF446">
            <v>1000</v>
          </cell>
          <cell r="DG446" t="str">
            <v>Uniform</v>
          </cell>
          <cell r="DH446">
            <v>10100</v>
          </cell>
          <cell r="DI446">
            <v>10100</v>
          </cell>
          <cell r="DJ446">
            <v>10100</v>
          </cell>
          <cell r="DK446" t="str">
            <v>Uniform</v>
          </cell>
          <cell r="DL446">
            <v>20200</v>
          </cell>
          <cell r="DM446">
            <v>20200</v>
          </cell>
          <cell r="DN446">
            <v>20200</v>
          </cell>
          <cell r="DO446" t="str">
            <v>Uniform</v>
          </cell>
        </row>
        <row r="447">
          <cell r="E447" t="str">
            <v>num_wells</v>
          </cell>
          <cell r="F447" t="str">
            <v>number of wells</v>
          </cell>
          <cell r="G447" t="e">
            <v>#NAME?</v>
          </cell>
          <cell r="H447">
            <v>716</v>
          </cell>
          <cell r="I447">
            <v>716</v>
          </cell>
          <cell r="J447">
            <v>716</v>
          </cell>
          <cell r="K447" t="str">
            <v>Uniform</v>
          </cell>
          <cell r="L447">
            <v>716</v>
          </cell>
          <cell r="M447">
            <v>716</v>
          </cell>
          <cell r="N447">
            <v>716</v>
          </cell>
          <cell r="O447" t="str">
            <v>Uniform</v>
          </cell>
          <cell r="P447">
            <v>15</v>
          </cell>
          <cell r="Q447">
            <v>15</v>
          </cell>
          <cell r="R447">
            <v>15</v>
          </cell>
          <cell r="S447" t="str">
            <v>Uniform</v>
          </cell>
          <cell r="T447">
            <v>730</v>
          </cell>
          <cell r="U447">
            <v>730</v>
          </cell>
          <cell r="V447">
            <v>730</v>
          </cell>
          <cell r="W447" t="str">
            <v>Uniform</v>
          </cell>
          <cell r="X447">
            <v>120</v>
          </cell>
          <cell r="Y447">
            <v>120</v>
          </cell>
          <cell r="Z447">
            <v>120</v>
          </cell>
          <cell r="AA447" t="str">
            <v>Uniform</v>
          </cell>
          <cell r="AB447">
            <v>2</v>
          </cell>
          <cell r="AC447">
            <v>2</v>
          </cell>
          <cell r="AD447">
            <v>2</v>
          </cell>
          <cell r="AE447" t="str">
            <v>Uniform</v>
          </cell>
          <cell r="AF447">
            <v>84</v>
          </cell>
          <cell r="AG447">
            <v>84</v>
          </cell>
          <cell r="AH447">
            <v>84</v>
          </cell>
          <cell r="AI447" t="str">
            <v>Uniform</v>
          </cell>
          <cell r="AJ447">
            <v>60</v>
          </cell>
          <cell r="AK447">
            <v>60</v>
          </cell>
          <cell r="AL447">
            <v>60</v>
          </cell>
          <cell r="AM447" t="str">
            <v>Uniform</v>
          </cell>
          <cell r="AN447">
            <v>0</v>
          </cell>
          <cell r="AO447">
            <v>0</v>
          </cell>
          <cell r="AP447">
            <v>0</v>
          </cell>
          <cell r="AQ447" t="str">
            <v>Uniform</v>
          </cell>
          <cell r="AR447">
            <v>51</v>
          </cell>
          <cell r="AS447">
            <v>51</v>
          </cell>
          <cell r="AT447">
            <v>51</v>
          </cell>
          <cell r="AU447" t="str">
            <v>Uniform</v>
          </cell>
          <cell r="AV447">
            <v>49</v>
          </cell>
          <cell r="AW447">
            <v>49</v>
          </cell>
          <cell r="AX447">
            <v>49</v>
          </cell>
          <cell r="AY447" t="str">
            <v>Uniform</v>
          </cell>
          <cell r="AZ447">
            <v>0</v>
          </cell>
          <cell r="BA447">
            <v>0</v>
          </cell>
          <cell r="BB447">
            <v>0</v>
          </cell>
          <cell r="BC447" t="str">
            <v>Uniform</v>
          </cell>
          <cell r="BD447">
            <v>19</v>
          </cell>
          <cell r="BE447">
            <v>19</v>
          </cell>
          <cell r="BF447">
            <v>19</v>
          </cell>
          <cell r="BG447" t="str">
            <v>Uniform</v>
          </cell>
          <cell r="BH447">
            <v>98</v>
          </cell>
          <cell r="BI447">
            <v>98</v>
          </cell>
          <cell r="BJ447">
            <v>98</v>
          </cell>
          <cell r="BK447" t="str">
            <v>Uniform</v>
          </cell>
          <cell r="BL447">
            <v>22</v>
          </cell>
          <cell r="BM447">
            <v>22</v>
          </cell>
          <cell r="BN447">
            <v>22</v>
          </cell>
          <cell r="BO447" t="str">
            <v>Uniform</v>
          </cell>
          <cell r="BP447">
            <v>364</v>
          </cell>
          <cell r="BQ447">
            <v>364</v>
          </cell>
          <cell r="BR447">
            <v>364</v>
          </cell>
          <cell r="BS447" t="str">
            <v>Uniform</v>
          </cell>
          <cell r="BT447">
            <v>212</v>
          </cell>
          <cell r="BU447">
            <v>212</v>
          </cell>
          <cell r="BV447">
            <v>212</v>
          </cell>
          <cell r="BW447" t="str">
            <v>Uniform</v>
          </cell>
          <cell r="BX447">
            <v>54</v>
          </cell>
          <cell r="BY447">
            <v>54</v>
          </cell>
          <cell r="BZ447">
            <v>54</v>
          </cell>
          <cell r="CA447" t="str">
            <v>Uniform</v>
          </cell>
          <cell r="CB447">
            <v>25</v>
          </cell>
          <cell r="CC447">
            <v>25</v>
          </cell>
          <cell r="CD447">
            <v>25</v>
          </cell>
          <cell r="CE447" t="str">
            <v>Uniform</v>
          </cell>
          <cell r="CF447">
            <v>88</v>
          </cell>
          <cell r="CG447">
            <v>88</v>
          </cell>
          <cell r="CH447">
            <v>88</v>
          </cell>
          <cell r="CI447" t="str">
            <v>Uniform</v>
          </cell>
          <cell r="CJ447">
            <v>1071</v>
          </cell>
          <cell r="CK447">
            <v>1071</v>
          </cell>
          <cell r="CL447">
            <v>1071</v>
          </cell>
          <cell r="CM447" t="str">
            <v>Uniform</v>
          </cell>
          <cell r="CN447">
            <v>15</v>
          </cell>
          <cell r="CO447">
            <v>15</v>
          </cell>
          <cell r="CP447">
            <v>15</v>
          </cell>
          <cell r="CQ447" t="str">
            <v>Uniform</v>
          </cell>
          <cell r="CR447">
            <v>330</v>
          </cell>
          <cell r="CS447">
            <v>330</v>
          </cell>
          <cell r="CT447">
            <v>330</v>
          </cell>
          <cell r="CU447" t="str">
            <v>Uniform</v>
          </cell>
          <cell r="CV447">
            <v>40</v>
          </cell>
          <cell r="CW447">
            <v>40</v>
          </cell>
          <cell r="CX447">
            <v>40</v>
          </cell>
          <cell r="CY447" t="str">
            <v>Uniform</v>
          </cell>
          <cell r="CZ447">
            <v>27</v>
          </cell>
          <cell r="DA447">
            <v>27</v>
          </cell>
          <cell r="DB447">
            <v>27</v>
          </cell>
          <cell r="DC447" t="str">
            <v>Uniform</v>
          </cell>
          <cell r="DD447">
            <v>0</v>
          </cell>
          <cell r="DE447">
            <v>0</v>
          </cell>
          <cell r="DF447">
            <v>0</v>
          </cell>
          <cell r="DG447" t="str">
            <v>Uniform</v>
          </cell>
          <cell r="DH447">
            <v>7</v>
          </cell>
          <cell r="DI447">
            <v>7</v>
          </cell>
          <cell r="DJ447">
            <v>7</v>
          </cell>
          <cell r="DK447" t="str">
            <v>Uniform</v>
          </cell>
          <cell r="DL447">
            <v>136</v>
          </cell>
          <cell r="DM447">
            <v>136</v>
          </cell>
          <cell r="DN447">
            <v>136</v>
          </cell>
          <cell r="DO447" t="str">
            <v>Uniform</v>
          </cell>
        </row>
        <row r="448">
          <cell r="E448" t="str">
            <v>tot_EUR</v>
          </cell>
          <cell r="F448" t="str">
            <v>mcf</v>
          </cell>
          <cell r="G448" t="e">
            <v>#NAME?</v>
          </cell>
          <cell r="H448">
            <v>7020320383</v>
          </cell>
          <cell r="I448">
            <v>7020320383</v>
          </cell>
          <cell r="J448">
            <v>7020320383</v>
          </cell>
          <cell r="K448" t="str">
            <v>Uniform</v>
          </cell>
          <cell r="L448">
            <v>7020320383</v>
          </cell>
          <cell r="M448">
            <v>7020320383</v>
          </cell>
          <cell r="N448">
            <v>7020320383</v>
          </cell>
          <cell r="O448" t="str">
            <v>Uniform</v>
          </cell>
          <cell r="P448">
            <v>43886199</v>
          </cell>
          <cell r="Q448">
            <v>43886199</v>
          </cell>
          <cell r="R448">
            <v>43886199</v>
          </cell>
          <cell r="S448" t="str">
            <v>Uniform</v>
          </cell>
          <cell r="T448">
            <v>1918420710</v>
          </cell>
          <cell r="U448">
            <v>1918420710</v>
          </cell>
          <cell r="V448">
            <v>1918420710</v>
          </cell>
          <cell r="W448" t="str">
            <v>Uniform</v>
          </cell>
          <cell r="X448">
            <v>100829429</v>
          </cell>
          <cell r="Y448">
            <v>100829429</v>
          </cell>
          <cell r="Z448">
            <v>100829429</v>
          </cell>
          <cell r="AA448" t="str">
            <v>Uniform</v>
          </cell>
          <cell r="AB448">
            <v>3544608</v>
          </cell>
          <cell r="AC448">
            <v>3544608</v>
          </cell>
          <cell r="AD448">
            <v>3544608</v>
          </cell>
          <cell r="AE448" t="str">
            <v>Uniform</v>
          </cell>
          <cell r="AF448">
            <v>621277813</v>
          </cell>
          <cell r="AG448">
            <v>621277813</v>
          </cell>
          <cell r="AH448">
            <v>621277813</v>
          </cell>
          <cell r="AI448" t="str">
            <v>Uniform</v>
          </cell>
          <cell r="AJ448">
            <v>462185380</v>
          </cell>
          <cell r="AK448">
            <v>462185380</v>
          </cell>
          <cell r="AL448">
            <v>462185380</v>
          </cell>
          <cell r="AM448" t="str">
            <v>Uniform</v>
          </cell>
          <cell r="AN448">
            <v>0</v>
          </cell>
          <cell r="AO448">
            <v>0</v>
          </cell>
          <cell r="AP448">
            <v>0</v>
          </cell>
          <cell r="AQ448" t="str">
            <v>Uniform</v>
          </cell>
          <cell r="AR448">
            <v>390048399</v>
          </cell>
          <cell r="AS448">
            <v>390048399</v>
          </cell>
          <cell r="AT448">
            <v>390048399</v>
          </cell>
          <cell r="AU448" t="str">
            <v>Uniform</v>
          </cell>
          <cell r="AV448">
            <v>240647210</v>
          </cell>
          <cell r="AW448">
            <v>240647210</v>
          </cell>
          <cell r="AX448">
            <v>240647210</v>
          </cell>
          <cell r="AY448" t="str">
            <v>Uniform</v>
          </cell>
          <cell r="AZ448">
            <v>0</v>
          </cell>
          <cell r="BA448">
            <v>0</v>
          </cell>
          <cell r="BB448">
            <v>0</v>
          </cell>
          <cell r="BC448" t="str">
            <v>Uniform</v>
          </cell>
          <cell r="BD448">
            <v>111768535</v>
          </cell>
          <cell r="BE448">
            <v>111768535</v>
          </cell>
          <cell r="BF448">
            <v>111768535</v>
          </cell>
          <cell r="BG448" t="str">
            <v>Uniform</v>
          </cell>
          <cell r="BH448">
            <v>357257116</v>
          </cell>
          <cell r="BI448">
            <v>357257116</v>
          </cell>
          <cell r="BJ448">
            <v>357257116</v>
          </cell>
          <cell r="BK448" t="str">
            <v>Uniform</v>
          </cell>
          <cell r="BL448">
            <v>4542963</v>
          </cell>
          <cell r="BM448">
            <v>4542963</v>
          </cell>
          <cell r="BN448">
            <v>4542963</v>
          </cell>
          <cell r="BO448" t="str">
            <v>Uniform</v>
          </cell>
          <cell r="BP448">
            <v>1407062069</v>
          </cell>
          <cell r="BQ448">
            <v>1407062069</v>
          </cell>
          <cell r="BR448">
            <v>1407062069</v>
          </cell>
          <cell r="BS448" t="str">
            <v>Uniform</v>
          </cell>
          <cell r="BT448">
            <v>258844359</v>
          </cell>
          <cell r="BU448">
            <v>258844359</v>
          </cell>
          <cell r="BV448">
            <v>258844359</v>
          </cell>
          <cell r="BW448" t="str">
            <v>Uniform</v>
          </cell>
          <cell r="BX448">
            <v>274704656</v>
          </cell>
          <cell r="BY448">
            <v>274704656</v>
          </cell>
          <cell r="BZ448">
            <v>274704656</v>
          </cell>
          <cell r="CA448" t="str">
            <v>Uniform</v>
          </cell>
          <cell r="CB448">
            <v>72057484</v>
          </cell>
          <cell r="CC448">
            <v>72057484</v>
          </cell>
          <cell r="CD448">
            <v>72057484</v>
          </cell>
          <cell r="CE448" t="str">
            <v>Uniform</v>
          </cell>
          <cell r="CF448">
            <v>27084687</v>
          </cell>
          <cell r="CG448">
            <v>27084687</v>
          </cell>
          <cell r="CH448">
            <v>27084687</v>
          </cell>
          <cell r="CI448" t="str">
            <v>Uniform</v>
          </cell>
          <cell r="CJ448">
            <v>1929831564</v>
          </cell>
          <cell r="CK448">
            <v>1929831564</v>
          </cell>
          <cell r="CL448">
            <v>1929831564</v>
          </cell>
          <cell r="CM448" t="str">
            <v>Uniform</v>
          </cell>
          <cell r="CN448">
            <v>18207036</v>
          </cell>
          <cell r="CO448">
            <v>18207036</v>
          </cell>
          <cell r="CP448">
            <v>18207036</v>
          </cell>
          <cell r="CQ448" t="str">
            <v>Uniform</v>
          </cell>
          <cell r="CR448">
            <v>1089541357</v>
          </cell>
          <cell r="CS448">
            <v>1089541357</v>
          </cell>
          <cell r="CT448">
            <v>1089541357</v>
          </cell>
          <cell r="CU448" t="str">
            <v>Uniform</v>
          </cell>
          <cell r="CV448">
            <v>25976069</v>
          </cell>
          <cell r="CW448">
            <v>25976069</v>
          </cell>
          <cell r="CX448">
            <v>25976069</v>
          </cell>
          <cell r="CY448" t="str">
            <v>Uniform</v>
          </cell>
          <cell r="CZ448">
            <v>1137119</v>
          </cell>
          <cell r="DA448">
            <v>1137119</v>
          </cell>
          <cell r="DB448">
            <v>1137119</v>
          </cell>
          <cell r="DC448" t="str">
            <v>Uniform</v>
          </cell>
          <cell r="DD448">
            <v>0</v>
          </cell>
          <cell r="DE448">
            <v>0</v>
          </cell>
          <cell r="DF448">
            <v>0</v>
          </cell>
          <cell r="DG448" t="str">
            <v>Uniform</v>
          </cell>
          <cell r="DH448">
            <v>1432844</v>
          </cell>
          <cell r="DI448">
            <v>1432844</v>
          </cell>
          <cell r="DJ448">
            <v>1432844</v>
          </cell>
          <cell r="DK448" t="str">
            <v>Uniform</v>
          </cell>
          <cell r="DL448">
            <v>41737464</v>
          </cell>
          <cell r="DM448">
            <v>41737464</v>
          </cell>
          <cell r="DN448">
            <v>41737464</v>
          </cell>
          <cell r="DO448" t="str">
            <v>Uniform</v>
          </cell>
        </row>
        <row r="449">
          <cell r="E449" t="str">
            <v>wells_pad</v>
          </cell>
          <cell r="F449" t="str">
            <v>well/pad</v>
          </cell>
          <cell r="G449" t="e">
            <v>#NAME?</v>
          </cell>
          <cell r="H449">
            <v>1</v>
          </cell>
          <cell r="I449">
            <v>5</v>
          </cell>
          <cell r="J449">
            <v>16</v>
          </cell>
          <cell r="K449" t="str">
            <v>Triangular</v>
          </cell>
          <cell r="L449">
            <v>1</v>
          </cell>
          <cell r="M449">
            <v>5</v>
          </cell>
          <cell r="N449">
            <v>16</v>
          </cell>
          <cell r="O449" t="str">
            <v>Triangular</v>
          </cell>
          <cell r="P449">
            <v>1</v>
          </cell>
          <cell r="Q449">
            <v>1</v>
          </cell>
          <cell r="R449">
            <v>1</v>
          </cell>
          <cell r="S449" t="str">
            <v>Triangular</v>
          </cell>
          <cell r="T449">
            <v>1</v>
          </cell>
          <cell r="U449">
            <v>5</v>
          </cell>
          <cell r="V449">
            <v>16</v>
          </cell>
          <cell r="W449" t="str">
            <v>Triangular</v>
          </cell>
          <cell r="X449">
            <v>1</v>
          </cell>
          <cell r="Y449">
            <v>5</v>
          </cell>
          <cell r="Z449">
            <v>16</v>
          </cell>
          <cell r="AA449" t="str">
            <v>Triangular</v>
          </cell>
          <cell r="AB449">
            <v>1</v>
          </cell>
          <cell r="AC449">
            <v>1</v>
          </cell>
          <cell r="AD449">
            <v>1</v>
          </cell>
          <cell r="AE449" t="str">
            <v>Triangular</v>
          </cell>
          <cell r="AF449">
            <v>1</v>
          </cell>
          <cell r="AG449">
            <v>5</v>
          </cell>
          <cell r="AH449">
            <v>16</v>
          </cell>
          <cell r="AI449" t="str">
            <v>Triangular</v>
          </cell>
          <cell r="AJ449">
            <v>1</v>
          </cell>
          <cell r="AK449">
            <v>5</v>
          </cell>
          <cell r="AL449">
            <v>16</v>
          </cell>
          <cell r="AM449" t="str">
            <v>Triangular</v>
          </cell>
          <cell r="AN449">
            <v>1</v>
          </cell>
          <cell r="AO449">
            <v>1</v>
          </cell>
          <cell r="AP449">
            <v>1</v>
          </cell>
          <cell r="AQ449" t="str">
            <v>Triangular</v>
          </cell>
          <cell r="AR449">
            <v>1</v>
          </cell>
          <cell r="AS449">
            <v>5</v>
          </cell>
          <cell r="AT449">
            <v>16</v>
          </cell>
          <cell r="AU449" t="str">
            <v>Triangular</v>
          </cell>
          <cell r="AV449">
            <v>1</v>
          </cell>
          <cell r="AW449">
            <v>5</v>
          </cell>
          <cell r="AX449">
            <v>16</v>
          </cell>
          <cell r="AY449" t="str">
            <v>Triangular</v>
          </cell>
          <cell r="AZ449">
            <v>1</v>
          </cell>
          <cell r="BA449">
            <v>1</v>
          </cell>
          <cell r="BB449">
            <v>1</v>
          </cell>
          <cell r="BC449" t="str">
            <v>Triangular</v>
          </cell>
          <cell r="BD449">
            <v>1</v>
          </cell>
          <cell r="BE449">
            <v>5</v>
          </cell>
          <cell r="BF449">
            <v>16</v>
          </cell>
          <cell r="BG449" t="str">
            <v>Triangular</v>
          </cell>
          <cell r="BH449">
            <v>1</v>
          </cell>
          <cell r="BI449">
            <v>5</v>
          </cell>
          <cell r="BJ449">
            <v>16</v>
          </cell>
          <cell r="BK449" t="str">
            <v>Triangular</v>
          </cell>
          <cell r="BL449">
            <v>1</v>
          </cell>
          <cell r="BM449">
            <v>1</v>
          </cell>
          <cell r="BN449">
            <v>1</v>
          </cell>
          <cell r="BO449" t="str">
            <v>Triangular</v>
          </cell>
          <cell r="BP449">
            <v>1</v>
          </cell>
          <cell r="BQ449">
            <v>5</v>
          </cell>
          <cell r="BR449">
            <v>16</v>
          </cell>
          <cell r="BS449" t="str">
            <v>Triangular</v>
          </cell>
          <cell r="BT449">
            <v>1</v>
          </cell>
          <cell r="BU449">
            <v>5</v>
          </cell>
          <cell r="BV449">
            <v>16</v>
          </cell>
          <cell r="BW449" t="str">
            <v>Triangular</v>
          </cell>
          <cell r="BX449">
            <v>1</v>
          </cell>
          <cell r="BY449">
            <v>5</v>
          </cell>
          <cell r="BZ449">
            <v>16</v>
          </cell>
          <cell r="CA449" t="str">
            <v>Triangular</v>
          </cell>
          <cell r="CB449">
            <v>1</v>
          </cell>
          <cell r="CC449">
            <v>5</v>
          </cell>
          <cell r="CD449">
            <v>16</v>
          </cell>
          <cell r="CE449" t="str">
            <v>Triangular</v>
          </cell>
          <cell r="CF449">
            <v>1</v>
          </cell>
          <cell r="CG449">
            <v>1</v>
          </cell>
          <cell r="CH449">
            <v>1</v>
          </cell>
          <cell r="CI449" t="str">
            <v>Triangular</v>
          </cell>
          <cell r="CJ449">
            <v>1</v>
          </cell>
          <cell r="CK449">
            <v>5</v>
          </cell>
          <cell r="CL449">
            <v>16</v>
          </cell>
          <cell r="CM449" t="str">
            <v>Triangular</v>
          </cell>
          <cell r="CN449">
            <v>1</v>
          </cell>
          <cell r="CO449">
            <v>1</v>
          </cell>
          <cell r="CP449">
            <v>1</v>
          </cell>
          <cell r="CQ449" t="str">
            <v>Triangular</v>
          </cell>
          <cell r="CR449">
            <v>1</v>
          </cell>
          <cell r="CS449">
            <v>5</v>
          </cell>
          <cell r="CT449">
            <v>16</v>
          </cell>
          <cell r="CU449" t="str">
            <v>Triangular</v>
          </cell>
          <cell r="CV449">
            <v>1</v>
          </cell>
          <cell r="CW449">
            <v>1</v>
          </cell>
          <cell r="CX449">
            <v>1</v>
          </cell>
          <cell r="CY449" t="str">
            <v>Triangular</v>
          </cell>
          <cell r="CZ449">
            <v>1</v>
          </cell>
          <cell r="DA449">
            <v>5</v>
          </cell>
          <cell r="DB449">
            <v>16</v>
          </cell>
          <cell r="DC449" t="str">
            <v>Triangular</v>
          </cell>
          <cell r="DD449">
            <v>1</v>
          </cell>
          <cell r="DE449">
            <v>1</v>
          </cell>
          <cell r="DF449">
            <v>1</v>
          </cell>
          <cell r="DG449" t="str">
            <v>Triangular</v>
          </cell>
          <cell r="DH449">
            <v>1</v>
          </cell>
          <cell r="DI449">
            <v>1</v>
          </cell>
          <cell r="DJ449">
            <v>1</v>
          </cell>
          <cell r="DK449" t="str">
            <v>Triangular</v>
          </cell>
          <cell r="DL449">
            <v>1</v>
          </cell>
          <cell r="DM449">
            <v>5</v>
          </cell>
          <cell r="DN449">
            <v>16</v>
          </cell>
          <cell r="DO449" t="str">
            <v>Triangular</v>
          </cell>
        </row>
        <row r="450">
          <cell r="E450" t="str">
            <v>prod_NG</v>
          </cell>
          <cell r="F450" t="str">
            <v>kg</v>
          </cell>
          <cell r="G450" t="e">
            <v>#NAME?</v>
          </cell>
          <cell r="H450">
            <v>6363262581</v>
          </cell>
          <cell r="I450">
            <v>6363262581</v>
          </cell>
          <cell r="J450">
            <v>6363262581</v>
          </cell>
          <cell r="K450" t="str">
            <v>Uniform</v>
          </cell>
          <cell r="L450">
            <v>6363262581</v>
          </cell>
          <cell r="M450">
            <v>6363262581</v>
          </cell>
          <cell r="N450">
            <v>6363262581</v>
          </cell>
          <cell r="O450" t="str">
            <v>Uniform</v>
          </cell>
          <cell r="P450">
            <v>156608739</v>
          </cell>
          <cell r="Q450">
            <v>156608739</v>
          </cell>
          <cell r="R450">
            <v>156608739</v>
          </cell>
          <cell r="S450" t="str">
            <v>Uniform</v>
          </cell>
          <cell r="T450">
            <v>1451862754</v>
          </cell>
          <cell r="U450">
            <v>1451862754</v>
          </cell>
          <cell r="V450">
            <v>1451862754</v>
          </cell>
          <cell r="W450" t="str">
            <v>Uniform</v>
          </cell>
          <cell r="X450">
            <v>279935747</v>
          </cell>
          <cell r="Y450">
            <v>279935747</v>
          </cell>
          <cell r="Z450">
            <v>279935747</v>
          </cell>
          <cell r="AA450" t="str">
            <v>Uniform</v>
          </cell>
          <cell r="AB450">
            <v>84137354</v>
          </cell>
          <cell r="AC450">
            <v>84137354</v>
          </cell>
          <cell r="AD450">
            <v>84137354</v>
          </cell>
          <cell r="AE450" t="str">
            <v>Uniform</v>
          </cell>
          <cell r="AF450">
            <v>923985008</v>
          </cell>
          <cell r="AG450">
            <v>923985008</v>
          </cell>
          <cell r="AH450">
            <v>923985008</v>
          </cell>
          <cell r="AI450" t="str">
            <v>Uniform</v>
          </cell>
          <cell r="AJ450">
            <v>230197683</v>
          </cell>
          <cell r="AK450">
            <v>230197683</v>
          </cell>
          <cell r="AL450">
            <v>230197683</v>
          </cell>
          <cell r="AM450" t="str">
            <v>Uniform</v>
          </cell>
          <cell r="AN450">
            <v>351142124</v>
          </cell>
          <cell r="AO450">
            <v>351142124</v>
          </cell>
          <cell r="AP450">
            <v>351142124</v>
          </cell>
          <cell r="AQ450" t="str">
            <v>Uniform</v>
          </cell>
          <cell r="AR450">
            <v>295462636</v>
          </cell>
          <cell r="AS450">
            <v>295462636</v>
          </cell>
          <cell r="AT450">
            <v>295462636</v>
          </cell>
          <cell r="AU450" t="str">
            <v>Uniform</v>
          </cell>
          <cell r="AV450">
            <v>275437277</v>
          </cell>
          <cell r="AW450">
            <v>275437277</v>
          </cell>
          <cell r="AX450">
            <v>275437277</v>
          </cell>
          <cell r="AY450" t="str">
            <v>Uniform</v>
          </cell>
          <cell r="AZ450">
            <v>51320585</v>
          </cell>
          <cell r="BA450">
            <v>51320585</v>
          </cell>
          <cell r="BB450">
            <v>51320585</v>
          </cell>
          <cell r="BC450" t="str">
            <v>Uniform</v>
          </cell>
          <cell r="BD450">
            <v>194506019</v>
          </cell>
          <cell r="BE450">
            <v>194506019</v>
          </cell>
          <cell r="BF450">
            <v>194506019</v>
          </cell>
          <cell r="BG450" t="str">
            <v>Uniform</v>
          </cell>
          <cell r="BH450">
            <v>220702741</v>
          </cell>
          <cell r="BI450">
            <v>220702741</v>
          </cell>
          <cell r="BJ450">
            <v>220702741</v>
          </cell>
          <cell r="BK450" t="str">
            <v>Uniform</v>
          </cell>
          <cell r="BL450">
            <v>472228416</v>
          </cell>
          <cell r="BM450">
            <v>472228416</v>
          </cell>
          <cell r="BN450">
            <v>472228416</v>
          </cell>
          <cell r="BO450" t="str">
            <v>Uniform</v>
          </cell>
          <cell r="BP450">
            <v>561189712</v>
          </cell>
          <cell r="BQ450">
            <v>561189712</v>
          </cell>
          <cell r="BR450">
            <v>561189712</v>
          </cell>
          <cell r="BS450" t="str">
            <v>Uniform</v>
          </cell>
          <cell r="BT450">
            <v>374000951</v>
          </cell>
          <cell r="BU450">
            <v>374000951</v>
          </cell>
          <cell r="BV450">
            <v>374000951</v>
          </cell>
          <cell r="BW450" t="str">
            <v>Uniform</v>
          </cell>
          <cell r="BX450">
            <v>720597658</v>
          </cell>
          <cell r="BY450">
            <v>720597658</v>
          </cell>
          <cell r="BZ450">
            <v>720597658</v>
          </cell>
          <cell r="CA450" t="str">
            <v>Uniform</v>
          </cell>
          <cell r="CB450">
            <v>408347715</v>
          </cell>
          <cell r="CC450">
            <v>408347715</v>
          </cell>
          <cell r="CD450">
            <v>408347715</v>
          </cell>
          <cell r="CE450" t="str">
            <v>Uniform</v>
          </cell>
          <cell r="CF450">
            <v>499266847</v>
          </cell>
          <cell r="CG450">
            <v>499266847</v>
          </cell>
          <cell r="CH450">
            <v>499266847</v>
          </cell>
          <cell r="CI450" t="str">
            <v>Uniform</v>
          </cell>
          <cell r="CJ450">
            <v>1172849233</v>
          </cell>
          <cell r="CK450">
            <v>1172849233</v>
          </cell>
          <cell r="CL450">
            <v>1172849233</v>
          </cell>
          <cell r="CM450" t="str">
            <v>Uniform</v>
          </cell>
          <cell r="CN450">
            <v>330400139</v>
          </cell>
          <cell r="CO450">
            <v>330400139</v>
          </cell>
          <cell r="CP450">
            <v>330400139</v>
          </cell>
          <cell r="CQ450" t="str">
            <v>Uniform</v>
          </cell>
          <cell r="CR450">
            <v>846521815</v>
          </cell>
          <cell r="CS450">
            <v>846521815</v>
          </cell>
          <cell r="CT450">
            <v>846521815</v>
          </cell>
          <cell r="CU450" t="str">
            <v>Uniform</v>
          </cell>
          <cell r="CV450">
            <v>107435216</v>
          </cell>
          <cell r="CW450">
            <v>107435216</v>
          </cell>
          <cell r="CX450">
            <v>107435216</v>
          </cell>
          <cell r="CY450" t="str">
            <v>Uniform</v>
          </cell>
          <cell r="CZ450">
            <v>11390065</v>
          </cell>
          <cell r="DA450">
            <v>11390065</v>
          </cell>
          <cell r="DB450">
            <v>11390065</v>
          </cell>
          <cell r="DC450" t="str">
            <v>Uniform</v>
          </cell>
          <cell r="DD450">
            <v>435621667</v>
          </cell>
          <cell r="DE450">
            <v>435621667</v>
          </cell>
          <cell r="DF450">
            <v>435621667</v>
          </cell>
          <cell r="DG450" t="str">
            <v>Uniform</v>
          </cell>
          <cell r="DH450">
            <v>314993325</v>
          </cell>
          <cell r="DI450">
            <v>314993325</v>
          </cell>
          <cell r="DJ450">
            <v>314993325</v>
          </cell>
          <cell r="DK450" t="str">
            <v>Uniform</v>
          </cell>
          <cell r="DL450">
            <v>56085692</v>
          </cell>
          <cell r="DM450">
            <v>56085692</v>
          </cell>
          <cell r="DN450">
            <v>56085692</v>
          </cell>
          <cell r="DO450" t="str">
            <v>Uniform</v>
          </cell>
        </row>
        <row r="451">
          <cell r="E451" t="str">
            <v>perc_prod_NG_new</v>
          </cell>
          <cell r="F451" t="str">
            <v>kg/kg</v>
          </cell>
          <cell r="G451" t="e">
            <v>#NAME?</v>
          </cell>
          <cell r="H451">
            <v>0.15181738451035012</v>
          </cell>
          <cell r="I451">
            <v>0.15181738451035012</v>
          </cell>
          <cell r="J451">
            <v>0.15181738451035012</v>
          </cell>
          <cell r="K451" t="str">
            <v>Uniform</v>
          </cell>
          <cell r="L451">
            <v>0.15181738451035012</v>
          </cell>
          <cell r="M451">
            <v>0.15181738451035012</v>
          </cell>
          <cell r="N451">
            <v>0.15181738451035012</v>
          </cell>
          <cell r="O451" t="str">
            <v>Uniform</v>
          </cell>
          <cell r="P451">
            <v>5.347812678576002E-2</v>
          </cell>
          <cell r="Q451">
            <v>5.347812678576002E-2</v>
          </cell>
          <cell r="R451">
            <v>5.347812678576002E-2</v>
          </cell>
          <cell r="S451" t="str">
            <v>Uniform</v>
          </cell>
          <cell r="T451">
            <v>0.25656238303086876</v>
          </cell>
          <cell r="U451">
            <v>0.25656238303086876</v>
          </cell>
          <cell r="V451">
            <v>0.25656238303086876</v>
          </cell>
          <cell r="W451" t="str">
            <v>Uniform</v>
          </cell>
          <cell r="X451">
            <v>9.8450559799352813E-2</v>
          </cell>
          <cell r="Y451">
            <v>9.8450559799352813E-2</v>
          </cell>
          <cell r="Z451">
            <v>9.8450559799352813E-2</v>
          </cell>
          <cell r="AA451" t="str">
            <v>Uniform</v>
          </cell>
          <cell r="AB451">
            <v>1.6642215774933924E-2</v>
          </cell>
          <cell r="AC451">
            <v>1.6642215774933924E-2</v>
          </cell>
          <cell r="AD451">
            <v>1.6642215774933924E-2</v>
          </cell>
          <cell r="AE451" t="str">
            <v>Uniform</v>
          </cell>
          <cell r="AF451">
            <v>0.26409916598993127</v>
          </cell>
          <cell r="AG451">
            <v>0.26409916598993127</v>
          </cell>
          <cell r="AH451">
            <v>0.26409916598993127</v>
          </cell>
          <cell r="AI451" t="str">
            <v>Uniform</v>
          </cell>
          <cell r="AJ451">
            <v>0.36066791341249077</v>
          </cell>
          <cell r="AK451">
            <v>0.36066791341249077</v>
          </cell>
          <cell r="AL451">
            <v>0.36066791341249077</v>
          </cell>
          <cell r="AM451" t="str">
            <v>Uniform</v>
          </cell>
          <cell r="AN451">
            <v>0</v>
          </cell>
          <cell r="AO451">
            <v>0</v>
          </cell>
          <cell r="AP451">
            <v>0</v>
          </cell>
          <cell r="AQ451" t="str">
            <v>Uniform</v>
          </cell>
          <cell r="AR451">
            <v>0.27525798896615816</v>
          </cell>
          <cell r="AS451">
            <v>0.27525798896615816</v>
          </cell>
          <cell r="AT451">
            <v>0.27525798896615816</v>
          </cell>
          <cell r="AU451" t="str">
            <v>Uniform</v>
          </cell>
          <cell r="AV451">
            <v>0.14053996765296223</v>
          </cell>
          <cell r="AW451">
            <v>0.14053996765296223</v>
          </cell>
          <cell r="AX451">
            <v>0.14053996765296223</v>
          </cell>
          <cell r="AY451" t="str">
            <v>Uniform</v>
          </cell>
          <cell r="AZ451">
            <v>0</v>
          </cell>
          <cell r="BA451">
            <v>0</v>
          </cell>
          <cell r="BB451">
            <v>0</v>
          </cell>
          <cell r="BC451" t="str">
            <v>Uniform</v>
          </cell>
          <cell r="BD451">
            <v>9.2004170832368948E-2</v>
          </cell>
          <cell r="BE451">
            <v>9.2004170832368948E-2</v>
          </cell>
          <cell r="BF451">
            <v>9.2004170832368948E-2</v>
          </cell>
          <cell r="BG451" t="str">
            <v>Uniform</v>
          </cell>
          <cell r="BH451">
            <v>0.20287410023602742</v>
          </cell>
          <cell r="BI451">
            <v>0.20287410023602742</v>
          </cell>
          <cell r="BJ451">
            <v>0.20287410023602742</v>
          </cell>
          <cell r="BK451" t="str">
            <v>Uniform</v>
          </cell>
          <cell r="BL451">
            <v>1.5000071490827015E-3</v>
          </cell>
          <cell r="BM451">
            <v>1.5000071490827015E-3</v>
          </cell>
          <cell r="BN451">
            <v>1.5000071490827015E-3</v>
          </cell>
          <cell r="BO451" t="str">
            <v>Uniform</v>
          </cell>
          <cell r="BP451">
            <v>0.39659805987320024</v>
          </cell>
          <cell r="BQ451">
            <v>0.39659805987320024</v>
          </cell>
          <cell r="BR451">
            <v>0.39659805987320024</v>
          </cell>
          <cell r="BS451" t="str">
            <v>Uniform</v>
          </cell>
          <cell r="BT451">
            <v>0.13300405484797817</v>
          </cell>
          <cell r="BU451">
            <v>0.13300405484797817</v>
          </cell>
          <cell r="BV451">
            <v>0.13300405484797817</v>
          </cell>
          <cell r="BW451" t="str">
            <v>Uniform</v>
          </cell>
          <cell r="BX451">
            <v>4.2426216156256226E-2</v>
          </cell>
          <cell r="BY451">
            <v>4.2426216156256226E-2</v>
          </cell>
          <cell r="BZ451">
            <v>4.2426216156256226E-2</v>
          </cell>
          <cell r="CA451" t="str">
            <v>Uniform</v>
          </cell>
          <cell r="CB451">
            <v>2.2035365129935893E-2</v>
          </cell>
          <cell r="CC451">
            <v>2.2035365129935893E-2</v>
          </cell>
          <cell r="CD451">
            <v>2.2035365129935893E-2</v>
          </cell>
          <cell r="CE451" t="str">
            <v>Uniform</v>
          </cell>
          <cell r="CF451">
            <v>4.1145772292787552E-3</v>
          </cell>
          <cell r="CG451">
            <v>4.1145772292787552E-3</v>
          </cell>
          <cell r="CH451">
            <v>4.1145772292787552E-3</v>
          </cell>
          <cell r="CI451" t="str">
            <v>Uniform</v>
          </cell>
          <cell r="CJ451">
            <v>0.25512696310899152</v>
          </cell>
          <cell r="CK451">
            <v>0.25512696310899152</v>
          </cell>
          <cell r="CL451">
            <v>0.25512696310899152</v>
          </cell>
          <cell r="CM451" t="str">
            <v>Uniform</v>
          </cell>
          <cell r="CN451">
            <v>8.0255020715956776E-3</v>
          </cell>
          <cell r="CO451">
            <v>8.0255020715956776E-3</v>
          </cell>
          <cell r="CP451">
            <v>8.0255020715956776E-3</v>
          </cell>
          <cell r="CQ451" t="str">
            <v>Uniform</v>
          </cell>
          <cell r="CR451">
            <v>0.19100680352815244</v>
          </cell>
          <cell r="CS451">
            <v>0.19100680352815244</v>
          </cell>
          <cell r="CT451">
            <v>0.19100680352815244</v>
          </cell>
          <cell r="CU451" t="str">
            <v>Uniform</v>
          </cell>
          <cell r="CV451">
            <v>3.351281948369704E-2</v>
          </cell>
          <cell r="CW451">
            <v>3.351281948369704E-2</v>
          </cell>
          <cell r="CX451">
            <v>3.351281948369704E-2</v>
          </cell>
          <cell r="CY451" t="str">
            <v>Uniform</v>
          </cell>
          <cell r="CZ451">
            <v>0.10584224058422845</v>
          </cell>
          <cell r="DA451">
            <v>0.10584224058422845</v>
          </cell>
          <cell r="DB451">
            <v>0.10584224058422845</v>
          </cell>
          <cell r="DC451" t="str">
            <v>Uniform</v>
          </cell>
          <cell r="DD451">
            <v>0</v>
          </cell>
          <cell r="DE451">
            <v>0</v>
          </cell>
          <cell r="DF451">
            <v>0</v>
          </cell>
          <cell r="DG451" t="str">
            <v>Uniform</v>
          </cell>
          <cell r="DH451">
            <v>8.7626936221585014E-4</v>
          </cell>
          <cell r="DI451">
            <v>8.7626936221585014E-4</v>
          </cell>
          <cell r="DJ451">
            <v>8.7626936221585014E-4</v>
          </cell>
          <cell r="DK451" t="str">
            <v>Uniform</v>
          </cell>
          <cell r="DL451">
            <v>0.18780057131148528</v>
          </cell>
          <cell r="DM451">
            <v>0.18780057131148528</v>
          </cell>
          <cell r="DN451">
            <v>0.18780057131148528</v>
          </cell>
          <cell r="DO451" t="str">
            <v>Uniform</v>
          </cell>
        </row>
        <row r="452">
          <cell r="E452" t="str">
            <v>perc_grass</v>
          </cell>
          <cell r="F452" t="str">
            <v>percent</v>
          </cell>
          <cell r="G452" t="e">
            <v>#NAME?</v>
          </cell>
          <cell r="H452">
            <v>4.9917065415433629E-2</v>
          </cell>
          <cell r="I452">
            <v>4.9917065415433629E-2</v>
          </cell>
          <cell r="J452">
            <v>4.9917065415433629E-2</v>
          </cell>
          <cell r="K452" t="str">
            <v>Uniform</v>
          </cell>
          <cell r="L452">
            <v>4.9917065415433629E-2</v>
          </cell>
          <cell r="M452">
            <v>4.9917065415433629E-2</v>
          </cell>
          <cell r="N452">
            <v>4.9917065415433629E-2</v>
          </cell>
          <cell r="O452" t="str">
            <v>Uniform</v>
          </cell>
          <cell r="P452">
            <v>0.37796457369131126</v>
          </cell>
          <cell r="Q452">
            <v>0.37796457369131126</v>
          </cell>
          <cell r="R452">
            <v>0.37796457369131126</v>
          </cell>
          <cell r="S452" t="str">
            <v>Uniform</v>
          </cell>
          <cell r="T452">
            <v>0.37796457369131126</v>
          </cell>
          <cell r="U452">
            <v>0.37796457369131126</v>
          </cell>
          <cell r="V452">
            <v>0.37796457369131126</v>
          </cell>
          <cell r="W452" t="str">
            <v>Uniform</v>
          </cell>
          <cell r="X452">
            <v>0.37796457369131126</v>
          </cell>
          <cell r="Y452">
            <v>0.37796457369131126</v>
          </cell>
          <cell r="Z452">
            <v>0.37796457369131126</v>
          </cell>
          <cell r="AA452" t="str">
            <v>Uniform</v>
          </cell>
          <cell r="AB452">
            <v>9.1034024488942183E-2</v>
          </cell>
          <cell r="AC452">
            <v>9.1034024488942183E-2</v>
          </cell>
          <cell r="AD452">
            <v>9.1034024488942183E-2</v>
          </cell>
          <cell r="AE452" t="str">
            <v>Uniform</v>
          </cell>
          <cell r="AF452">
            <v>9.1034024488942183E-2</v>
          </cell>
          <cell r="AG452">
            <v>9.1034024488942183E-2</v>
          </cell>
          <cell r="AH452">
            <v>9.1034024488942183E-2</v>
          </cell>
          <cell r="AI452" t="str">
            <v>Uniform</v>
          </cell>
          <cell r="AJ452">
            <v>9.1034024488942183E-2</v>
          </cell>
          <cell r="AK452">
            <v>9.1034024488942183E-2</v>
          </cell>
          <cell r="AL452">
            <v>9.1034024488942183E-2</v>
          </cell>
          <cell r="AM452" t="str">
            <v>Uniform</v>
          </cell>
          <cell r="AN452">
            <v>0.66489512289368036</v>
          </cell>
          <cell r="AO452">
            <v>0.66489512289368036</v>
          </cell>
          <cell r="AP452">
            <v>0.66489512289368036</v>
          </cell>
          <cell r="AQ452" t="str">
            <v>Uniform</v>
          </cell>
          <cell r="AR452">
            <v>0.66489512289368036</v>
          </cell>
          <cell r="AS452">
            <v>0.66489512289368036</v>
          </cell>
          <cell r="AT452">
            <v>0.66489512289368036</v>
          </cell>
          <cell r="AU452" t="str">
            <v>Uniform</v>
          </cell>
          <cell r="AV452">
            <v>0.66489512289368036</v>
          </cell>
          <cell r="AW452">
            <v>0.66489512289368036</v>
          </cell>
          <cell r="AX452">
            <v>0.66489512289368036</v>
          </cell>
          <cell r="AY452" t="str">
            <v>Uniform</v>
          </cell>
          <cell r="AZ452">
            <v>0.10930134922445749</v>
          </cell>
          <cell r="BA452">
            <v>0.10930134922445749</v>
          </cell>
          <cell r="BB452">
            <v>0.10930134922445749</v>
          </cell>
          <cell r="BC452" t="str">
            <v>Uniform</v>
          </cell>
          <cell r="BD452">
            <v>0.10930134922445749</v>
          </cell>
          <cell r="BE452">
            <v>0.10930134922445749</v>
          </cell>
          <cell r="BF452">
            <v>0.10930134922445749</v>
          </cell>
          <cell r="BG452" t="str">
            <v>Uniform</v>
          </cell>
          <cell r="BH452">
            <v>0.47762786065627627</v>
          </cell>
          <cell r="BI452">
            <v>0.47762786065627627</v>
          </cell>
          <cell r="BJ452">
            <v>0.47762786065627627</v>
          </cell>
          <cell r="BK452" t="str">
            <v>Uniform</v>
          </cell>
          <cell r="BL452">
            <v>0.47762786065627627</v>
          </cell>
          <cell r="BM452">
            <v>0.47762786065627627</v>
          </cell>
          <cell r="BN452">
            <v>0.47762786065627627</v>
          </cell>
          <cell r="BO452" t="str">
            <v>Uniform</v>
          </cell>
          <cell r="BP452">
            <v>0.47762786065627627</v>
          </cell>
          <cell r="BQ452">
            <v>0.47762786065627627</v>
          </cell>
          <cell r="BR452">
            <v>0.47762786065627627</v>
          </cell>
          <cell r="BS452" t="str">
            <v>Uniform</v>
          </cell>
          <cell r="BT452">
            <v>0.47762786065627627</v>
          </cell>
          <cell r="BU452">
            <v>0.47762786065627627</v>
          </cell>
          <cell r="BV452">
            <v>0.47762786065627627</v>
          </cell>
          <cell r="BW452" t="str">
            <v>Uniform</v>
          </cell>
          <cell r="BX452">
            <v>0.66489512289368036</v>
          </cell>
          <cell r="BY452">
            <v>0.66489512289368036</v>
          </cell>
          <cell r="BZ452">
            <v>0.66489512289368036</v>
          </cell>
          <cell r="CA452" t="str">
            <v>Uniform</v>
          </cell>
          <cell r="CB452">
            <v>0.66489512289368036</v>
          </cell>
          <cell r="CC452">
            <v>0.66489512289368036</v>
          </cell>
          <cell r="CD452">
            <v>0.66489512289368036</v>
          </cell>
          <cell r="CE452" t="str">
            <v>Uniform</v>
          </cell>
          <cell r="CF452">
            <v>0.66489512289368036</v>
          </cell>
          <cell r="CG452">
            <v>0.66489512289368036</v>
          </cell>
          <cell r="CH452">
            <v>0.66489512289368036</v>
          </cell>
          <cell r="CI452" t="str">
            <v>Uniform</v>
          </cell>
          <cell r="CJ452">
            <v>0.66489512289368036</v>
          </cell>
          <cell r="CK452">
            <v>0.66489512289368036</v>
          </cell>
          <cell r="CL452">
            <v>0.66489512289368036</v>
          </cell>
          <cell r="CM452" t="str">
            <v>Uniform</v>
          </cell>
          <cell r="CN452">
            <v>0.8188365676469066</v>
          </cell>
          <cell r="CO452">
            <v>0.8188365676469066</v>
          </cell>
          <cell r="CP452">
            <v>0.8188365676469066</v>
          </cell>
          <cell r="CQ452" t="str">
            <v>Uniform</v>
          </cell>
          <cell r="CR452">
            <v>0.8188365676469066</v>
          </cell>
          <cell r="CS452">
            <v>0.8188365676469066</v>
          </cell>
          <cell r="CT452">
            <v>0.8188365676469066</v>
          </cell>
          <cell r="CU452" t="str">
            <v>Uniform</v>
          </cell>
          <cell r="CV452">
            <v>0.59476465251691624</v>
          </cell>
          <cell r="CW452">
            <v>0.59476465251691624</v>
          </cell>
          <cell r="CX452">
            <v>0.59476465251691624</v>
          </cell>
          <cell r="CY452" t="str">
            <v>Uniform</v>
          </cell>
          <cell r="CZ452">
            <v>0.59476465251691624</v>
          </cell>
          <cell r="DA452">
            <v>0.59476465251691624</v>
          </cell>
          <cell r="DB452">
            <v>0.59476465251691624</v>
          </cell>
          <cell r="DC452" t="str">
            <v>Uniform</v>
          </cell>
          <cell r="DD452">
            <v>0.7503194631728729</v>
          </cell>
          <cell r="DE452">
            <v>0.7503194631728729</v>
          </cell>
          <cell r="DF452">
            <v>0.7503194631728729</v>
          </cell>
          <cell r="DG452" t="str">
            <v>Uniform</v>
          </cell>
          <cell r="DH452">
            <v>0.7503194631728729</v>
          </cell>
          <cell r="DI452">
            <v>0.7503194631728729</v>
          </cell>
          <cell r="DJ452">
            <v>0.7503194631728729</v>
          </cell>
          <cell r="DK452" t="str">
            <v>Uniform</v>
          </cell>
          <cell r="DL452">
            <v>0.49322347306476494</v>
          </cell>
          <cell r="DM452">
            <v>0.49322347306476494</v>
          </cell>
          <cell r="DN452">
            <v>0.49322347306476494</v>
          </cell>
          <cell r="DO452" t="str">
            <v>Uniform</v>
          </cell>
        </row>
        <row r="453">
          <cell r="E453" t="str">
            <v>perc_forest</v>
          </cell>
          <cell r="F453" t="str">
            <v>percent</v>
          </cell>
          <cell r="G453" t="e">
            <v>#NAME?</v>
          </cell>
          <cell r="H453">
            <v>0.7161754668269974</v>
          </cell>
          <cell r="I453">
            <v>0.7161754668269974</v>
          </cell>
          <cell r="J453">
            <v>0.7161754668269974</v>
          </cell>
          <cell r="K453" t="str">
            <v>Uniform</v>
          </cell>
          <cell r="L453">
            <v>0.7161754668269974</v>
          </cell>
          <cell r="M453">
            <v>0.7161754668269974</v>
          </cell>
          <cell r="N453">
            <v>0.7161754668269974</v>
          </cell>
          <cell r="O453" t="str">
            <v>Uniform</v>
          </cell>
          <cell r="P453">
            <v>0.40206103466547366</v>
          </cell>
          <cell r="Q453">
            <v>0.40206103466547366</v>
          </cell>
          <cell r="R453">
            <v>0.40206103466547366</v>
          </cell>
          <cell r="S453" t="str">
            <v>Uniform</v>
          </cell>
          <cell r="T453">
            <v>0.40206103466547366</v>
          </cell>
          <cell r="U453">
            <v>0.40206103466547366</v>
          </cell>
          <cell r="V453">
            <v>0.40206103466547366</v>
          </cell>
          <cell r="W453" t="str">
            <v>Uniform</v>
          </cell>
          <cell r="X453">
            <v>0.40206103466547366</v>
          </cell>
          <cell r="Y453">
            <v>0.40206103466547366</v>
          </cell>
          <cell r="Z453">
            <v>0.40206103466547366</v>
          </cell>
          <cell r="AA453" t="str">
            <v>Uniform</v>
          </cell>
          <cell r="AB453">
            <v>0.69197845472954145</v>
          </cell>
          <cell r="AC453">
            <v>0.69197845472954145</v>
          </cell>
          <cell r="AD453">
            <v>0.69197845472954145</v>
          </cell>
          <cell r="AE453" t="str">
            <v>Uniform</v>
          </cell>
          <cell r="AF453">
            <v>0.69197845472954145</v>
          </cell>
          <cell r="AG453">
            <v>0.69197845472954145</v>
          </cell>
          <cell r="AH453">
            <v>0.69197845472954145</v>
          </cell>
          <cell r="AI453" t="str">
            <v>Uniform</v>
          </cell>
          <cell r="AJ453">
            <v>0.69197845472954145</v>
          </cell>
          <cell r="AK453">
            <v>0.69197845472954145</v>
          </cell>
          <cell r="AL453">
            <v>0.69197845472954145</v>
          </cell>
          <cell r="AM453" t="str">
            <v>Uniform</v>
          </cell>
          <cell r="AN453">
            <v>0.11214361460140591</v>
          </cell>
          <cell r="AO453">
            <v>0.11214361460140591</v>
          </cell>
          <cell r="AP453">
            <v>0.11214361460140591</v>
          </cell>
          <cell r="AQ453" t="str">
            <v>Uniform</v>
          </cell>
          <cell r="AR453">
            <v>0.11214361460140591</v>
          </cell>
          <cell r="AS453">
            <v>0.11214361460140591</v>
          </cell>
          <cell r="AT453">
            <v>0.11214361460140591</v>
          </cell>
          <cell r="AU453" t="str">
            <v>Uniform</v>
          </cell>
          <cell r="AV453">
            <v>0.11214361460140591</v>
          </cell>
          <cell r="AW453">
            <v>0.11214361460140591</v>
          </cell>
          <cell r="AX453">
            <v>0.11214361460140591</v>
          </cell>
          <cell r="AY453" t="str">
            <v>Uniform</v>
          </cell>
          <cell r="AZ453">
            <v>0.61721581453977314</v>
          </cell>
          <cell r="BA453">
            <v>0.61721581453977314</v>
          </cell>
          <cell r="BB453">
            <v>0.61721581453977314</v>
          </cell>
          <cell r="BC453" t="str">
            <v>Uniform</v>
          </cell>
          <cell r="BD453">
            <v>0.61721581453977314</v>
          </cell>
          <cell r="BE453">
            <v>0.61721581453977314</v>
          </cell>
          <cell r="BF453">
            <v>0.61721581453977314</v>
          </cell>
          <cell r="BG453" t="str">
            <v>Uniform</v>
          </cell>
          <cell r="BH453">
            <v>0.19454428621419673</v>
          </cell>
          <cell r="BI453">
            <v>0.19454428621419673</v>
          </cell>
          <cell r="BJ453">
            <v>0.19454428621419673</v>
          </cell>
          <cell r="BK453" t="str">
            <v>Uniform</v>
          </cell>
          <cell r="BL453">
            <v>0.19454428621419673</v>
          </cell>
          <cell r="BM453">
            <v>0.19454428621419673</v>
          </cell>
          <cell r="BN453">
            <v>0.19454428621419673</v>
          </cell>
          <cell r="BO453" t="str">
            <v>Uniform</v>
          </cell>
          <cell r="BP453">
            <v>0.19454428621419673</v>
          </cell>
          <cell r="BQ453">
            <v>0.19454428621419673</v>
          </cell>
          <cell r="BR453">
            <v>0.19454428621419673</v>
          </cell>
          <cell r="BS453" t="str">
            <v>Uniform</v>
          </cell>
          <cell r="BT453">
            <v>0.19454428621419673</v>
          </cell>
          <cell r="BU453">
            <v>0.19454428621419673</v>
          </cell>
          <cell r="BV453">
            <v>0.19454428621419673</v>
          </cell>
          <cell r="BW453" t="str">
            <v>Uniform</v>
          </cell>
          <cell r="BX453">
            <v>0.11214361460140591</v>
          </cell>
          <cell r="BY453">
            <v>0.11214361460140591</v>
          </cell>
          <cell r="BZ453">
            <v>0.11214361460140591</v>
          </cell>
          <cell r="CA453" t="str">
            <v>Uniform</v>
          </cell>
          <cell r="CB453">
            <v>0.11214361460140591</v>
          </cell>
          <cell r="CC453">
            <v>0.11214361460140591</v>
          </cell>
          <cell r="CD453">
            <v>0.11214361460140591</v>
          </cell>
          <cell r="CE453" t="str">
            <v>Uniform</v>
          </cell>
          <cell r="CF453">
            <v>0.11214361460140591</v>
          </cell>
          <cell r="CG453">
            <v>0.11214361460140591</v>
          </cell>
          <cell r="CH453">
            <v>0.11214361460140591</v>
          </cell>
          <cell r="CI453" t="str">
            <v>Uniform</v>
          </cell>
          <cell r="CJ453">
            <v>0.11214361460140591</v>
          </cell>
          <cell r="CK453">
            <v>0.11214361460140591</v>
          </cell>
          <cell r="CL453">
            <v>0.11214361460140591</v>
          </cell>
          <cell r="CM453" t="str">
            <v>Uniform</v>
          </cell>
          <cell r="CN453">
            <v>0.14048139854122241</v>
          </cell>
          <cell r="CO453">
            <v>0.14048139854122241</v>
          </cell>
          <cell r="CP453">
            <v>0.14048139854122241</v>
          </cell>
          <cell r="CQ453" t="str">
            <v>Uniform</v>
          </cell>
          <cell r="CR453">
            <v>0.14048139854122241</v>
          </cell>
          <cell r="CS453">
            <v>0.14048139854122241</v>
          </cell>
          <cell r="CT453">
            <v>0.14048139854122241</v>
          </cell>
          <cell r="CU453" t="str">
            <v>Uniform</v>
          </cell>
          <cell r="CV453">
            <v>0.3656563562328915</v>
          </cell>
          <cell r="CW453">
            <v>0.3656563562328915</v>
          </cell>
          <cell r="CX453">
            <v>0.3656563562328915</v>
          </cell>
          <cell r="CY453" t="str">
            <v>Uniform</v>
          </cell>
          <cell r="CZ453">
            <v>0.3656563562328915</v>
          </cell>
          <cell r="DA453">
            <v>0.3656563562328915</v>
          </cell>
          <cell r="DB453">
            <v>0.3656563562328915</v>
          </cell>
          <cell r="DC453" t="str">
            <v>Uniform</v>
          </cell>
          <cell r="DD453">
            <v>0.21560699927273885</v>
          </cell>
          <cell r="DE453">
            <v>0.21560699927273885</v>
          </cell>
          <cell r="DF453">
            <v>0.21560699927273885</v>
          </cell>
          <cell r="DG453" t="str">
            <v>Uniform</v>
          </cell>
          <cell r="DH453">
            <v>0.21560699927273885</v>
          </cell>
          <cell r="DI453">
            <v>0.21560699927273885</v>
          </cell>
          <cell r="DJ453">
            <v>0.21560699927273885</v>
          </cell>
          <cell r="DK453" t="str">
            <v>Uniform</v>
          </cell>
          <cell r="DL453">
            <v>0.31154026948158586</v>
          </cell>
          <cell r="DM453">
            <v>0.31154026948158586</v>
          </cell>
          <cell r="DN453">
            <v>0.31154026948158586</v>
          </cell>
          <cell r="DO453" t="str">
            <v>Uniform</v>
          </cell>
        </row>
        <row r="454">
          <cell r="E454" t="str">
            <v>perc_agri</v>
          </cell>
          <cell r="F454" t="str">
            <v>percent</v>
          </cell>
          <cell r="G454" t="e">
            <v>#NAME?</v>
          </cell>
          <cell r="H454">
            <v>0.23390746775756893</v>
          </cell>
          <cell r="I454">
            <v>0.23390746775756893</v>
          </cell>
          <cell r="J454">
            <v>0.23390746775756893</v>
          </cell>
          <cell r="K454" t="str">
            <v>Uniform</v>
          </cell>
          <cell r="L454">
            <v>0.23390746775756893</v>
          </cell>
          <cell r="M454">
            <v>0.23390746775756893</v>
          </cell>
          <cell r="N454">
            <v>0.23390746775756893</v>
          </cell>
          <cell r="O454" t="str">
            <v>Uniform</v>
          </cell>
          <cell r="P454">
            <v>0.21997439164321508</v>
          </cell>
          <cell r="Q454">
            <v>0.21997439164321508</v>
          </cell>
          <cell r="R454">
            <v>0.21997439164321508</v>
          </cell>
          <cell r="S454" t="str">
            <v>Uniform</v>
          </cell>
          <cell r="T454">
            <v>0.21997439164321508</v>
          </cell>
          <cell r="U454">
            <v>0.21997439164321508</v>
          </cell>
          <cell r="V454">
            <v>0.21997439164321508</v>
          </cell>
          <cell r="W454" t="str">
            <v>Uniform</v>
          </cell>
          <cell r="X454">
            <v>0.21997439164321508</v>
          </cell>
          <cell r="Y454">
            <v>0.21997439164321508</v>
          </cell>
          <cell r="Z454">
            <v>0.21997439164321508</v>
          </cell>
          <cell r="AA454" t="str">
            <v>Uniform</v>
          </cell>
          <cell r="AB454">
            <v>0.21698752078151645</v>
          </cell>
          <cell r="AC454">
            <v>0.21698752078151645</v>
          </cell>
          <cell r="AD454">
            <v>0.21698752078151645</v>
          </cell>
          <cell r="AE454" t="str">
            <v>Uniform</v>
          </cell>
          <cell r="AF454">
            <v>0.21698752078151645</v>
          </cell>
          <cell r="AG454">
            <v>0.21698752078151645</v>
          </cell>
          <cell r="AH454">
            <v>0.21698752078151645</v>
          </cell>
          <cell r="AI454" t="str">
            <v>Uniform</v>
          </cell>
          <cell r="AJ454">
            <v>0.21698752078151645</v>
          </cell>
          <cell r="AK454">
            <v>0.21698752078151645</v>
          </cell>
          <cell r="AL454">
            <v>0.21698752078151645</v>
          </cell>
          <cell r="AM454" t="str">
            <v>Uniform</v>
          </cell>
          <cell r="AN454">
            <v>0.22296126250491372</v>
          </cell>
          <cell r="AO454">
            <v>0.22296126250491372</v>
          </cell>
          <cell r="AP454">
            <v>0.22296126250491372</v>
          </cell>
          <cell r="AQ454" t="str">
            <v>Uniform</v>
          </cell>
          <cell r="AR454">
            <v>0.22296126250491372</v>
          </cell>
          <cell r="AS454">
            <v>0.22296126250491372</v>
          </cell>
          <cell r="AT454">
            <v>0.22296126250491372</v>
          </cell>
          <cell r="AU454" t="str">
            <v>Uniform</v>
          </cell>
          <cell r="AV454">
            <v>0.22296126250491372</v>
          </cell>
          <cell r="AW454">
            <v>0.22296126250491372</v>
          </cell>
          <cell r="AX454">
            <v>0.22296126250491372</v>
          </cell>
          <cell r="AY454" t="str">
            <v>Uniform</v>
          </cell>
          <cell r="AZ454">
            <v>0.27348283623576936</v>
          </cell>
          <cell r="BA454">
            <v>0.27348283623576936</v>
          </cell>
          <cell r="BB454">
            <v>0.27348283623576936</v>
          </cell>
          <cell r="BC454" t="str">
            <v>Uniform</v>
          </cell>
          <cell r="BD454">
            <v>0.27348283623576936</v>
          </cell>
          <cell r="BE454">
            <v>0.27348283623576936</v>
          </cell>
          <cell r="BF454">
            <v>0.27348283623576936</v>
          </cell>
          <cell r="BG454" t="str">
            <v>Uniform</v>
          </cell>
          <cell r="BH454">
            <v>0.327827853129527</v>
          </cell>
          <cell r="BI454">
            <v>0.327827853129527</v>
          </cell>
          <cell r="BJ454">
            <v>0.327827853129527</v>
          </cell>
          <cell r="BK454" t="str">
            <v>Uniform</v>
          </cell>
          <cell r="BL454">
            <v>0.327827853129527</v>
          </cell>
          <cell r="BM454">
            <v>0.327827853129527</v>
          </cell>
          <cell r="BN454">
            <v>0.327827853129527</v>
          </cell>
          <cell r="BO454" t="str">
            <v>Uniform</v>
          </cell>
          <cell r="BP454">
            <v>0.327827853129527</v>
          </cell>
          <cell r="BQ454">
            <v>0.327827853129527</v>
          </cell>
          <cell r="BR454">
            <v>0.327827853129527</v>
          </cell>
          <cell r="BS454" t="str">
            <v>Uniform</v>
          </cell>
          <cell r="BT454">
            <v>0.327827853129527</v>
          </cell>
          <cell r="BU454">
            <v>0.327827853129527</v>
          </cell>
          <cell r="BV454">
            <v>0.327827853129527</v>
          </cell>
          <cell r="BW454" t="str">
            <v>Uniform</v>
          </cell>
          <cell r="BX454">
            <v>0.22296126250491372</v>
          </cell>
          <cell r="BY454">
            <v>0.22296126250491372</v>
          </cell>
          <cell r="BZ454">
            <v>0.22296126250491372</v>
          </cell>
          <cell r="CA454" t="str">
            <v>Uniform</v>
          </cell>
          <cell r="CB454">
            <v>0.22296126250491372</v>
          </cell>
          <cell r="CC454">
            <v>0.22296126250491372</v>
          </cell>
          <cell r="CD454">
            <v>0.22296126250491372</v>
          </cell>
          <cell r="CE454" t="str">
            <v>Uniform</v>
          </cell>
          <cell r="CF454">
            <v>0.22296126250491372</v>
          </cell>
          <cell r="CG454">
            <v>0.22296126250491372</v>
          </cell>
          <cell r="CH454">
            <v>0.22296126250491372</v>
          </cell>
          <cell r="CI454" t="str">
            <v>Uniform</v>
          </cell>
          <cell r="CJ454">
            <v>0.22296126250491372</v>
          </cell>
          <cell r="CK454">
            <v>0.22296126250491372</v>
          </cell>
          <cell r="CL454">
            <v>0.22296126250491372</v>
          </cell>
          <cell r="CM454" t="str">
            <v>Uniform</v>
          </cell>
          <cell r="CN454">
            <v>4.0682033811870952E-2</v>
          </cell>
          <cell r="CO454">
            <v>4.0682033811870952E-2</v>
          </cell>
          <cell r="CP454">
            <v>4.0682033811870952E-2</v>
          </cell>
          <cell r="CQ454" t="str">
            <v>Uniform</v>
          </cell>
          <cell r="CR454">
            <v>4.0682033811870952E-2</v>
          </cell>
          <cell r="CS454">
            <v>4.0682033811870952E-2</v>
          </cell>
          <cell r="CT454">
            <v>4.0682033811870952E-2</v>
          </cell>
          <cell r="CU454" t="str">
            <v>Uniform</v>
          </cell>
          <cell r="CV454">
            <v>3.9578991250192264E-2</v>
          </cell>
          <cell r="CW454">
            <v>3.9578991250192264E-2</v>
          </cell>
          <cell r="CX454">
            <v>3.9578991250192264E-2</v>
          </cell>
          <cell r="CY454" t="str">
            <v>Uniform</v>
          </cell>
          <cell r="CZ454">
            <v>3.9578991250192264E-2</v>
          </cell>
          <cell r="DA454">
            <v>3.9578991250192264E-2</v>
          </cell>
          <cell r="DB454">
            <v>3.9578991250192264E-2</v>
          </cell>
          <cell r="DC454" t="str">
            <v>Uniform</v>
          </cell>
          <cell r="DD454">
            <v>3.4073537554388314E-2</v>
          </cell>
          <cell r="DE454">
            <v>3.4073537554388314E-2</v>
          </cell>
          <cell r="DF454">
            <v>3.4073537554388314E-2</v>
          </cell>
          <cell r="DG454" t="str">
            <v>Uniform</v>
          </cell>
          <cell r="DH454">
            <v>3.4073537554388314E-2</v>
          </cell>
          <cell r="DI454">
            <v>3.4073537554388314E-2</v>
          </cell>
          <cell r="DJ454">
            <v>3.4073537554388314E-2</v>
          </cell>
          <cell r="DK454" t="str">
            <v>Uniform</v>
          </cell>
          <cell r="DL454">
            <v>0.1952362574536492</v>
          </cell>
          <cell r="DM454">
            <v>0.1952362574536492</v>
          </cell>
          <cell r="DN454">
            <v>0.1952362574536492</v>
          </cell>
          <cell r="DO454" t="str">
            <v>Uniform</v>
          </cell>
        </row>
        <row r="455">
          <cell r="E455" t="str">
            <v>EF_grass</v>
          </cell>
          <cell r="F455" t="str">
            <v>kg CO2/m^2</v>
          </cell>
          <cell r="G455" t="e">
            <v>#NAME?</v>
          </cell>
          <cell r="H455">
            <v>4.6306773336666653</v>
          </cell>
          <cell r="I455">
            <v>4.6306773336666653</v>
          </cell>
          <cell r="J455">
            <v>4.6306773336666653</v>
          </cell>
          <cell r="K455" t="str">
            <v>Uniform</v>
          </cell>
          <cell r="L455">
            <v>4.6306773336666653</v>
          </cell>
          <cell r="M455">
            <v>4.6306773336666653</v>
          </cell>
          <cell r="N455">
            <v>4.6306773336666653</v>
          </cell>
          <cell r="O455" t="str">
            <v>Uniform</v>
          </cell>
          <cell r="P455">
            <v>2.4183353326666657</v>
          </cell>
          <cell r="Q455">
            <v>2.4183353326666657</v>
          </cell>
          <cell r="R455">
            <v>2.4183353326666657</v>
          </cell>
          <cell r="S455" t="str">
            <v>Uniform</v>
          </cell>
          <cell r="T455">
            <v>2.4183353326666657</v>
          </cell>
          <cell r="U455">
            <v>2.4183353326666657</v>
          </cell>
          <cell r="V455">
            <v>2.4183353326666657</v>
          </cell>
          <cell r="W455" t="str">
            <v>Uniform</v>
          </cell>
          <cell r="X455">
            <v>2.4183353326666657</v>
          </cell>
          <cell r="Y455">
            <v>2.4183353326666657</v>
          </cell>
          <cell r="Z455">
            <v>2.4183353326666657</v>
          </cell>
          <cell r="AA455" t="str">
            <v>Uniform</v>
          </cell>
          <cell r="AB455">
            <v>2.5765886656666654</v>
          </cell>
          <cell r="AC455">
            <v>2.5765886656666654</v>
          </cell>
          <cell r="AD455">
            <v>2.5765886656666654</v>
          </cell>
          <cell r="AE455" t="str">
            <v>Uniform</v>
          </cell>
          <cell r="AF455">
            <v>2.5765886656666654</v>
          </cell>
          <cell r="AG455">
            <v>2.5765886656666654</v>
          </cell>
          <cell r="AH455">
            <v>2.5765886656666654</v>
          </cell>
          <cell r="AI455" t="str">
            <v>Uniform</v>
          </cell>
          <cell r="AJ455">
            <v>2.5765886656666654</v>
          </cell>
          <cell r="AK455">
            <v>2.5765886656666654</v>
          </cell>
          <cell r="AL455">
            <v>2.5765886656666654</v>
          </cell>
          <cell r="AM455" t="str">
            <v>Uniform</v>
          </cell>
          <cell r="AN455">
            <v>2.2600819996666659</v>
          </cell>
          <cell r="AO455">
            <v>2.2600819996666659</v>
          </cell>
          <cell r="AP455">
            <v>2.2600819996666659</v>
          </cell>
          <cell r="AQ455" t="str">
            <v>Uniform</v>
          </cell>
          <cell r="AR455">
            <v>2.2600819996666659</v>
          </cell>
          <cell r="AS455">
            <v>2.2600819996666659</v>
          </cell>
          <cell r="AT455">
            <v>2.2600819996666659</v>
          </cell>
          <cell r="AU455" t="str">
            <v>Uniform</v>
          </cell>
          <cell r="AV455">
            <v>2.2600819996666659</v>
          </cell>
          <cell r="AW455">
            <v>2.2600819996666659</v>
          </cell>
          <cell r="AX455">
            <v>2.2600819996666659</v>
          </cell>
          <cell r="AY455" t="str">
            <v>Uniform</v>
          </cell>
          <cell r="AZ455">
            <v>2.4899013336666656</v>
          </cell>
          <cell r="BA455">
            <v>2.4899013336666656</v>
          </cell>
          <cell r="BB455">
            <v>2.4899013336666656</v>
          </cell>
          <cell r="BC455" t="str">
            <v>Uniform</v>
          </cell>
          <cell r="BD455">
            <v>2.4899013336666656</v>
          </cell>
          <cell r="BE455">
            <v>2.4899013336666656</v>
          </cell>
          <cell r="BF455">
            <v>2.4899013336666656</v>
          </cell>
          <cell r="BG455" t="str">
            <v>Uniform</v>
          </cell>
          <cell r="BH455">
            <v>2.8145259996666652</v>
          </cell>
          <cell r="BI455">
            <v>2.8145259996666652</v>
          </cell>
          <cell r="BJ455">
            <v>2.8145259996666652</v>
          </cell>
          <cell r="BK455" t="str">
            <v>Uniform</v>
          </cell>
          <cell r="BL455">
            <v>2.8145259996666652</v>
          </cell>
          <cell r="BM455">
            <v>2.8145259996666652</v>
          </cell>
          <cell r="BN455">
            <v>2.8145259996666652</v>
          </cell>
          <cell r="BO455" t="str">
            <v>Uniform</v>
          </cell>
          <cell r="BP455">
            <v>2.8145259996666652</v>
          </cell>
          <cell r="BQ455">
            <v>2.8145259996666652</v>
          </cell>
          <cell r="BR455">
            <v>2.8145259996666652</v>
          </cell>
          <cell r="BS455" t="str">
            <v>Uniform</v>
          </cell>
          <cell r="BT455">
            <v>2.8145259996666652</v>
          </cell>
          <cell r="BU455">
            <v>2.8145259996666652</v>
          </cell>
          <cell r="BV455">
            <v>2.8145259996666652</v>
          </cell>
          <cell r="BW455" t="str">
            <v>Uniform</v>
          </cell>
          <cell r="BX455">
            <v>2.2600819996666659</v>
          </cell>
          <cell r="BY455">
            <v>2.2600819996666659</v>
          </cell>
          <cell r="BZ455">
            <v>2.2600819996666659</v>
          </cell>
          <cell r="CA455" t="str">
            <v>Uniform</v>
          </cell>
          <cell r="CB455">
            <v>2.2600819996666659</v>
          </cell>
          <cell r="CC455">
            <v>2.2600819996666659</v>
          </cell>
          <cell r="CD455">
            <v>2.2600819996666659</v>
          </cell>
          <cell r="CE455" t="str">
            <v>Uniform</v>
          </cell>
          <cell r="CF455">
            <v>2.2600819996666659</v>
          </cell>
          <cell r="CG455">
            <v>2.2600819996666659</v>
          </cell>
          <cell r="CH455">
            <v>2.2600819996666659</v>
          </cell>
          <cell r="CI455" t="str">
            <v>Uniform</v>
          </cell>
          <cell r="CJ455">
            <v>2.2600819996666659</v>
          </cell>
          <cell r="CK455">
            <v>2.2600819996666659</v>
          </cell>
          <cell r="CL455">
            <v>2.2600819996666659</v>
          </cell>
          <cell r="CM455" t="str">
            <v>Uniform</v>
          </cell>
          <cell r="CN455">
            <v>1.7677586656666662</v>
          </cell>
          <cell r="CO455">
            <v>1.7677586656666662</v>
          </cell>
          <cell r="CP455">
            <v>1.7677586656666662</v>
          </cell>
          <cell r="CQ455" t="str">
            <v>Uniform</v>
          </cell>
          <cell r="CR455">
            <v>1.7677586656666662</v>
          </cell>
          <cell r="CS455">
            <v>1.7677586656666662</v>
          </cell>
          <cell r="CT455">
            <v>1.7677586656666662</v>
          </cell>
          <cell r="CU455" t="str">
            <v>Uniform</v>
          </cell>
          <cell r="CV455">
            <v>2.0642086656666665</v>
          </cell>
          <cell r="CW455">
            <v>2.0642086656666665</v>
          </cell>
          <cell r="CX455">
            <v>2.0642086656666665</v>
          </cell>
          <cell r="CY455" t="str">
            <v>Uniform</v>
          </cell>
          <cell r="CZ455">
            <v>2.0642086656666665</v>
          </cell>
          <cell r="DA455">
            <v>2.0642086656666665</v>
          </cell>
          <cell r="DB455">
            <v>2.0642086656666665</v>
          </cell>
          <cell r="DC455" t="str">
            <v>Uniform</v>
          </cell>
          <cell r="DD455">
            <v>1.2745406662666667</v>
          </cell>
          <cell r="DE455">
            <v>1.2745406662666667</v>
          </cell>
          <cell r="DF455">
            <v>1.2745406662666667</v>
          </cell>
          <cell r="DG455" t="str">
            <v>Uniform</v>
          </cell>
          <cell r="DH455">
            <v>1.2745406662666667</v>
          </cell>
          <cell r="DI455">
            <v>1.2745406662666667</v>
          </cell>
          <cell r="DJ455">
            <v>1.2745406662666667</v>
          </cell>
          <cell r="DK455" t="str">
            <v>Uniform</v>
          </cell>
          <cell r="DL455">
            <v>1.9225433336666669</v>
          </cell>
          <cell r="DM455">
            <v>1.9225433336666669</v>
          </cell>
          <cell r="DN455">
            <v>1.9225433336666669</v>
          </cell>
          <cell r="DO455" t="str">
            <v>Uniform</v>
          </cell>
        </row>
        <row r="456">
          <cell r="E456" t="str">
            <v>EF_forest</v>
          </cell>
          <cell r="F456" t="str">
            <v>kg CO2/m^2</v>
          </cell>
          <cell r="G456" t="e">
            <v>#NAME?</v>
          </cell>
          <cell r="H456">
            <v>56.694468278000002</v>
          </cell>
          <cell r="I456">
            <v>56.694468278000002</v>
          </cell>
          <cell r="J456">
            <v>56.694468278000002</v>
          </cell>
          <cell r="K456" t="str">
            <v>Uniform</v>
          </cell>
          <cell r="L456">
            <v>56.694468278000002</v>
          </cell>
          <cell r="M456">
            <v>56.694468278000002</v>
          </cell>
          <cell r="N456">
            <v>56.694468278000002</v>
          </cell>
          <cell r="O456" t="str">
            <v>Uniform</v>
          </cell>
          <cell r="P456">
            <v>32.250856813116663</v>
          </cell>
          <cell r="Q456">
            <v>32.250856813116663</v>
          </cell>
          <cell r="R456">
            <v>32.250856813116663</v>
          </cell>
          <cell r="S456" t="str">
            <v>Uniform</v>
          </cell>
          <cell r="T456">
            <v>32.250856813116663</v>
          </cell>
          <cell r="U456">
            <v>32.250856813116663</v>
          </cell>
          <cell r="V456">
            <v>32.250856813116663</v>
          </cell>
          <cell r="W456" t="str">
            <v>Uniform</v>
          </cell>
          <cell r="X456">
            <v>32.250856813116663</v>
          </cell>
          <cell r="Y456">
            <v>32.250856813116663</v>
          </cell>
          <cell r="Z456">
            <v>32.250856813116663</v>
          </cell>
          <cell r="AA456" t="str">
            <v>Uniform</v>
          </cell>
          <cell r="AB456">
            <v>38.158272220999997</v>
          </cell>
          <cell r="AC456">
            <v>38.158272220999997</v>
          </cell>
          <cell r="AD456">
            <v>38.158272220999997</v>
          </cell>
          <cell r="AE456" t="str">
            <v>Uniform</v>
          </cell>
          <cell r="AF456">
            <v>38.158272220999997</v>
          </cell>
          <cell r="AG456">
            <v>38.158272220999997</v>
          </cell>
          <cell r="AH456">
            <v>38.158272220999997</v>
          </cell>
          <cell r="AI456" t="str">
            <v>Uniform</v>
          </cell>
          <cell r="AJ456">
            <v>38.158272220999997</v>
          </cell>
          <cell r="AK456">
            <v>38.158272220999997</v>
          </cell>
          <cell r="AL456">
            <v>38.158272220999997</v>
          </cell>
          <cell r="AM456" t="str">
            <v>Uniform</v>
          </cell>
          <cell r="AN456">
            <v>26.343441405233328</v>
          </cell>
          <cell r="AO456">
            <v>26.343441405233328</v>
          </cell>
          <cell r="AP456">
            <v>26.343441405233328</v>
          </cell>
          <cell r="AQ456" t="str">
            <v>Uniform</v>
          </cell>
          <cell r="AR456">
            <v>26.343441405233328</v>
          </cell>
          <cell r="AS456">
            <v>26.343441405233328</v>
          </cell>
          <cell r="AT456">
            <v>26.343441405233328</v>
          </cell>
          <cell r="AU456" t="str">
            <v>Uniform</v>
          </cell>
          <cell r="AV456">
            <v>26.343441405233328</v>
          </cell>
          <cell r="AW456">
            <v>26.343441405233328</v>
          </cell>
          <cell r="AX456">
            <v>26.343441405233328</v>
          </cell>
          <cell r="AY456" t="str">
            <v>Uniform</v>
          </cell>
          <cell r="AZ456">
            <v>42.338438061999994</v>
          </cell>
          <cell r="BA456">
            <v>42.338438061999994</v>
          </cell>
          <cell r="BB456">
            <v>42.338438061999994</v>
          </cell>
          <cell r="BC456" t="str">
            <v>Uniform</v>
          </cell>
          <cell r="BD456">
            <v>42.338438061999994</v>
          </cell>
          <cell r="BE456">
            <v>42.338438061999994</v>
          </cell>
          <cell r="BF456">
            <v>42.338438061999994</v>
          </cell>
          <cell r="BG456" t="str">
            <v>Uniform</v>
          </cell>
          <cell r="BH456">
            <v>28.29208032566666</v>
          </cell>
          <cell r="BI456">
            <v>28.29208032566666</v>
          </cell>
          <cell r="BJ456">
            <v>28.29208032566666</v>
          </cell>
          <cell r="BK456" t="str">
            <v>Uniform</v>
          </cell>
          <cell r="BL456">
            <v>28.29208032566666</v>
          </cell>
          <cell r="BM456">
            <v>28.29208032566666</v>
          </cell>
          <cell r="BN456">
            <v>28.29208032566666</v>
          </cell>
          <cell r="BO456" t="str">
            <v>Uniform</v>
          </cell>
          <cell r="BP456">
            <v>28.29208032566666</v>
          </cell>
          <cell r="BQ456">
            <v>28.29208032566666</v>
          </cell>
          <cell r="BR456">
            <v>28.29208032566666</v>
          </cell>
          <cell r="BS456" t="str">
            <v>Uniform</v>
          </cell>
          <cell r="BT456">
            <v>28.29208032566666</v>
          </cell>
          <cell r="BU456">
            <v>28.29208032566666</v>
          </cell>
          <cell r="BV456">
            <v>28.29208032566666</v>
          </cell>
          <cell r="BW456" t="str">
            <v>Uniform</v>
          </cell>
          <cell r="BX456">
            <v>26.343441405233328</v>
          </cell>
          <cell r="BY456">
            <v>26.343441405233328</v>
          </cell>
          <cell r="BZ456">
            <v>26.343441405233328</v>
          </cell>
          <cell r="CA456" t="str">
            <v>Uniform</v>
          </cell>
          <cell r="CB456">
            <v>26.343441405233328</v>
          </cell>
          <cell r="CC456">
            <v>26.343441405233328</v>
          </cell>
          <cell r="CD456">
            <v>26.343441405233328</v>
          </cell>
          <cell r="CE456" t="str">
            <v>Uniform</v>
          </cell>
          <cell r="CF456">
            <v>26.343441405233328</v>
          </cell>
          <cell r="CG456">
            <v>26.343441405233328</v>
          </cell>
          <cell r="CH456">
            <v>26.343441405233328</v>
          </cell>
          <cell r="CI456" t="str">
            <v>Uniform</v>
          </cell>
          <cell r="CJ456">
            <v>26.343441405233328</v>
          </cell>
          <cell r="CK456">
            <v>26.343441405233328</v>
          </cell>
          <cell r="CL456">
            <v>26.343441405233328</v>
          </cell>
          <cell r="CM456" t="str">
            <v>Uniform</v>
          </cell>
          <cell r="CN456">
            <v>35.281784958999999</v>
          </cell>
          <cell r="CO456">
            <v>35.281784958999999</v>
          </cell>
          <cell r="CP456">
            <v>35.281784958999999</v>
          </cell>
          <cell r="CQ456" t="str">
            <v>Uniform</v>
          </cell>
          <cell r="CR456">
            <v>35.281784958999999</v>
          </cell>
          <cell r="CS456">
            <v>35.281784958999999</v>
          </cell>
          <cell r="CT456">
            <v>35.281784958999999</v>
          </cell>
          <cell r="CU456" t="str">
            <v>Uniform</v>
          </cell>
          <cell r="CV456">
            <v>23.172418247433331</v>
          </cell>
          <cell r="CW456">
            <v>23.172418247433331</v>
          </cell>
          <cell r="CX456">
            <v>23.172418247433331</v>
          </cell>
          <cell r="CY456" t="str">
            <v>Uniform</v>
          </cell>
          <cell r="CZ456">
            <v>23.172418247433331</v>
          </cell>
          <cell r="DA456">
            <v>23.172418247433331</v>
          </cell>
          <cell r="DB456">
            <v>23.172418247433331</v>
          </cell>
          <cell r="DC456" t="str">
            <v>Uniform</v>
          </cell>
          <cell r="DD456">
            <v>21.961555503733333</v>
          </cell>
          <cell r="DE456">
            <v>21.961555503733333</v>
          </cell>
          <cell r="DF456">
            <v>21.961555503733333</v>
          </cell>
          <cell r="DG456" t="str">
            <v>Uniform</v>
          </cell>
          <cell r="DH456">
            <v>21.961555503733333</v>
          </cell>
          <cell r="DI456">
            <v>21.961555503733333</v>
          </cell>
          <cell r="DJ456">
            <v>21.961555503733333</v>
          </cell>
          <cell r="DK456" t="str">
            <v>Uniform</v>
          </cell>
          <cell r="DL456">
            <v>30.757394870333329</v>
          </cell>
          <cell r="DM456">
            <v>30.757394870333329</v>
          </cell>
          <cell r="DN456">
            <v>30.757394870333329</v>
          </cell>
          <cell r="DO456" t="str">
            <v>Uniform</v>
          </cell>
        </row>
        <row r="457">
          <cell r="E457" t="str">
            <v>2_CONSTRUCT_len</v>
          </cell>
          <cell r="F457" t="str">
            <v>m pipeline</v>
          </cell>
          <cell r="G457">
            <v>2590000</v>
          </cell>
          <cell r="I457">
            <v>2590000</v>
          </cell>
        </row>
        <row r="458">
          <cell r="E458" t="str">
            <v>2_CONSTRUCT_gather</v>
          </cell>
          <cell r="F458" t="str">
            <v>kg NG</v>
          </cell>
          <cell r="G458">
            <v>885714285714.28564</v>
          </cell>
          <cell r="I458">
            <v>885714285714.28564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A504"/>
  <sheetViews>
    <sheetView zoomScaleNormal="100" workbookViewId="0">
      <selection sqref="A1:N1"/>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70" t="s">
        <v>0</v>
      </c>
      <c r="B1" s="270"/>
      <c r="C1" s="270"/>
      <c r="D1" s="270"/>
      <c r="E1" s="270"/>
      <c r="F1" s="270"/>
      <c r="G1" s="270"/>
      <c r="H1" s="270"/>
      <c r="I1" s="270"/>
      <c r="J1" s="270"/>
      <c r="K1" s="270"/>
      <c r="L1" s="270"/>
      <c r="M1" s="270"/>
      <c r="N1" s="270"/>
      <c r="O1" s="1"/>
    </row>
    <row r="2" spans="1:27" ht="21" thickBot="1" x14ac:dyDescent="0.35">
      <c r="A2" s="270" t="s">
        <v>1</v>
      </c>
      <c r="B2" s="270"/>
      <c r="C2" s="270"/>
      <c r="D2" s="270"/>
      <c r="E2" s="270"/>
      <c r="F2" s="270"/>
      <c r="G2" s="270"/>
      <c r="H2" s="270"/>
      <c r="I2" s="270"/>
      <c r="J2" s="270"/>
      <c r="K2" s="270"/>
      <c r="L2" s="270"/>
      <c r="M2" s="270"/>
      <c r="N2" s="270"/>
      <c r="O2" s="1"/>
    </row>
    <row r="3" spans="1:27" ht="12.75" customHeight="1" thickBot="1" x14ac:dyDescent="0.25">
      <c r="B3" s="2"/>
      <c r="C3" s="4" t="s">
        <v>2</v>
      </c>
      <c r="D3" s="228" t="str">
        <f>'Data Summary'!D4</f>
        <v>Gathering and boosting centrifugal compression venting</v>
      </c>
      <c r="E3" s="229"/>
      <c r="F3" s="229"/>
      <c r="G3" s="229"/>
      <c r="H3" s="229"/>
      <c r="I3" s="229"/>
      <c r="J3" s="229"/>
      <c r="K3" s="229"/>
      <c r="L3" s="229"/>
      <c r="M3" s="230"/>
      <c r="N3" s="2"/>
      <c r="O3" s="2"/>
    </row>
    <row r="4" spans="1:27" ht="42.75" customHeight="1" thickBot="1" x14ac:dyDescent="0.25">
      <c r="B4" s="2"/>
      <c r="C4" s="4" t="s">
        <v>3</v>
      </c>
      <c r="D4" s="271" t="str">
        <f>'Data Summary'!D6</f>
        <v>Gathering and boosting centrifugal compression venting (not including venting from compressor driver)</v>
      </c>
      <c r="E4" s="272"/>
      <c r="F4" s="272"/>
      <c r="G4" s="272"/>
      <c r="H4" s="272"/>
      <c r="I4" s="272"/>
      <c r="J4" s="272"/>
      <c r="K4" s="272"/>
      <c r="L4" s="272"/>
      <c r="M4" s="273"/>
      <c r="N4" s="2"/>
      <c r="O4" s="2"/>
    </row>
    <row r="5" spans="1:27" ht="39" customHeight="1" thickBot="1" x14ac:dyDescent="0.25">
      <c r="B5" s="2"/>
      <c r="C5" s="4" t="s">
        <v>4</v>
      </c>
      <c r="D5" s="271" t="s">
        <v>389</v>
      </c>
      <c r="E5" s="272"/>
      <c r="F5" s="272"/>
      <c r="G5" s="272"/>
      <c r="H5" s="272"/>
      <c r="I5" s="272"/>
      <c r="J5" s="272"/>
      <c r="K5" s="272"/>
      <c r="L5" s="272"/>
      <c r="M5" s="273"/>
      <c r="N5" s="2"/>
      <c r="O5" s="2"/>
    </row>
    <row r="6" spans="1:27" ht="56.25" customHeight="1" thickBot="1" x14ac:dyDescent="0.25">
      <c r="B6" s="2"/>
      <c r="C6" s="5" t="s">
        <v>5</v>
      </c>
      <c r="D6" s="271" t="s">
        <v>6</v>
      </c>
      <c r="E6" s="272"/>
      <c r="F6" s="272"/>
      <c r="G6" s="272"/>
      <c r="H6" s="272"/>
      <c r="I6" s="272"/>
      <c r="J6" s="272"/>
      <c r="K6" s="272"/>
      <c r="L6" s="272"/>
      <c r="M6" s="273"/>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74" t="s">
        <v>10</v>
      </c>
      <c r="C9" s="7" t="s">
        <v>11</v>
      </c>
      <c r="D9" s="276" t="s">
        <v>12</v>
      </c>
      <c r="E9" s="276"/>
      <c r="F9" s="276"/>
      <c r="G9" s="276"/>
      <c r="H9" s="276"/>
      <c r="I9" s="276"/>
      <c r="J9" s="276"/>
      <c r="K9" s="276"/>
      <c r="L9" s="276"/>
      <c r="M9" s="277"/>
      <c r="N9" s="2"/>
      <c r="O9" s="2"/>
      <c r="P9" s="2"/>
      <c r="Q9" s="2"/>
      <c r="R9" s="2"/>
      <c r="S9" s="2"/>
      <c r="T9" s="2"/>
      <c r="U9" s="2"/>
      <c r="V9" s="2"/>
      <c r="W9" s="2"/>
      <c r="X9" s="2"/>
      <c r="Y9" s="2"/>
      <c r="Z9" s="2"/>
      <c r="AA9" s="2"/>
    </row>
    <row r="10" spans="1:27" s="8" customFormat="1" ht="15" customHeight="1" x14ac:dyDescent="0.2">
      <c r="A10" s="2"/>
      <c r="B10" s="275"/>
      <c r="C10" s="9" t="s">
        <v>13</v>
      </c>
      <c r="D10" s="278" t="s">
        <v>14</v>
      </c>
      <c r="E10" s="278"/>
      <c r="F10" s="278"/>
      <c r="G10" s="278"/>
      <c r="H10" s="278"/>
      <c r="I10" s="278"/>
      <c r="J10" s="278"/>
      <c r="K10" s="278"/>
      <c r="L10" s="278"/>
      <c r="M10" s="279"/>
      <c r="N10" s="2"/>
      <c r="O10" s="2"/>
      <c r="P10" s="2"/>
      <c r="Q10" s="2"/>
      <c r="R10" s="2"/>
      <c r="S10" s="2"/>
      <c r="T10" s="2"/>
      <c r="U10" s="2"/>
      <c r="V10" s="2"/>
      <c r="W10" s="2"/>
      <c r="X10" s="2"/>
      <c r="Y10" s="2"/>
      <c r="Z10" s="2"/>
      <c r="AA10" s="2"/>
    </row>
    <row r="11" spans="1:27" s="8" customFormat="1" ht="15" customHeight="1" x14ac:dyDescent="0.2">
      <c r="A11" s="2"/>
      <c r="B11" s="275"/>
      <c r="C11" s="9" t="s">
        <v>15</v>
      </c>
      <c r="D11" s="278" t="s">
        <v>16</v>
      </c>
      <c r="E11" s="278"/>
      <c r="F11" s="278"/>
      <c r="G11" s="278"/>
      <c r="H11" s="278"/>
      <c r="I11" s="278"/>
      <c r="J11" s="278"/>
      <c r="K11" s="278"/>
      <c r="L11" s="278"/>
      <c r="M11" s="279"/>
      <c r="N11" s="2"/>
      <c r="O11" s="2"/>
      <c r="P11" s="2"/>
      <c r="Q11" s="2"/>
      <c r="R11" s="2"/>
      <c r="S11" s="2"/>
      <c r="T11" s="2"/>
      <c r="U11" s="2"/>
      <c r="V11" s="2"/>
      <c r="W11" s="2"/>
      <c r="X11" s="2"/>
      <c r="Y11" s="2"/>
      <c r="Z11" s="2"/>
      <c r="AA11" s="2"/>
    </row>
    <row r="12" spans="1:27" s="8" customFormat="1" ht="15" customHeight="1" x14ac:dyDescent="0.2">
      <c r="A12" s="2"/>
      <c r="B12" s="275"/>
      <c r="C12" s="9" t="s">
        <v>17</v>
      </c>
      <c r="D12" s="278" t="s">
        <v>18</v>
      </c>
      <c r="E12" s="278"/>
      <c r="F12" s="278"/>
      <c r="G12" s="278"/>
      <c r="H12" s="278"/>
      <c r="I12" s="278"/>
      <c r="J12" s="278"/>
      <c r="K12" s="278"/>
      <c r="L12" s="278"/>
      <c r="M12" s="279"/>
      <c r="N12" s="2"/>
      <c r="O12" s="2"/>
      <c r="P12" s="2"/>
      <c r="Q12" s="2"/>
      <c r="R12" s="2"/>
      <c r="S12" s="2"/>
      <c r="T12" s="2"/>
      <c r="U12" s="2"/>
      <c r="V12" s="2"/>
      <c r="W12" s="2"/>
      <c r="X12" s="2"/>
      <c r="Y12" s="2"/>
      <c r="Z12" s="2"/>
      <c r="AA12" s="2"/>
    </row>
    <row r="13" spans="1:27" s="2" customFormat="1" ht="15" customHeight="1" x14ac:dyDescent="0.2">
      <c r="B13" s="264"/>
      <c r="C13" s="10" t="s">
        <v>20</v>
      </c>
      <c r="D13" s="266" t="s">
        <v>21</v>
      </c>
      <c r="E13" s="266"/>
      <c r="F13" s="266"/>
      <c r="G13" s="266"/>
      <c r="H13" s="266"/>
      <c r="I13" s="266"/>
      <c r="J13" s="266"/>
      <c r="K13" s="266"/>
      <c r="L13" s="266"/>
      <c r="M13" s="267"/>
    </row>
    <row r="14" spans="1:27" s="2" customFormat="1" ht="15" customHeight="1" x14ac:dyDescent="0.2">
      <c r="B14" s="264"/>
      <c r="C14" s="11" t="s">
        <v>22</v>
      </c>
      <c r="D14" s="266" t="s">
        <v>22</v>
      </c>
      <c r="E14" s="266"/>
      <c r="F14" s="266"/>
      <c r="G14" s="266"/>
      <c r="H14" s="266"/>
      <c r="I14" s="266"/>
      <c r="J14" s="266"/>
      <c r="K14" s="266"/>
      <c r="L14" s="266"/>
      <c r="M14" s="267"/>
    </row>
    <row r="15" spans="1:27" s="2" customFormat="1" ht="15" customHeight="1" thickBot="1" x14ac:dyDescent="0.25">
      <c r="B15" s="265"/>
      <c r="C15" s="12"/>
      <c r="D15" s="268"/>
      <c r="E15" s="268"/>
      <c r="F15" s="268"/>
      <c r="G15" s="268"/>
      <c r="H15" s="268"/>
      <c r="I15" s="268"/>
      <c r="J15" s="268"/>
      <c r="K15" s="268"/>
      <c r="L15" s="268"/>
      <c r="M15" s="269"/>
    </row>
    <row r="16" spans="1:27" s="2" customFormat="1" x14ac:dyDescent="0.2">
      <c r="B16" s="6"/>
      <c r="C16" s="6"/>
      <c r="D16" s="6"/>
      <c r="E16" s="6"/>
      <c r="F16" s="6"/>
      <c r="G16" s="6"/>
      <c r="H16" s="6"/>
      <c r="I16" s="6"/>
      <c r="J16" s="6"/>
      <c r="K16" s="6"/>
      <c r="L16" s="6"/>
      <c r="M16" s="6"/>
    </row>
    <row r="17" spans="2:16" s="2" customFormat="1" x14ac:dyDescent="0.2">
      <c r="B17" s="6" t="s">
        <v>23</v>
      </c>
      <c r="C17" s="6"/>
      <c r="D17" s="6"/>
      <c r="E17" s="6"/>
      <c r="F17" s="6"/>
      <c r="G17" s="6"/>
      <c r="H17" s="6"/>
      <c r="I17" s="6"/>
      <c r="J17" s="6"/>
      <c r="K17" s="6"/>
      <c r="L17" s="6"/>
      <c r="M17" s="6"/>
    </row>
    <row r="18" spans="2:16" s="2" customFormat="1" x14ac:dyDescent="0.2">
      <c r="B18" s="6"/>
      <c r="C18" s="13">
        <v>43382</v>
      </c>
      <c r="D18" s="6"/>
      <c r="E18" s="6"/>
      <c r="F18" s="6"/>
      <c r="G18" s="6"/>
      <c r="H18" s="6"/>
      <c r="I18" s="6"/>
      <c r="J18" s="6"/>
      <c r="K18" s="6"/>
      <c r="L18" s="6"/>
      <c r="M18" s="6"/>
    </row>
    <row r="19" spans="2:16" s="2" customFormat="1" x14ac:dyDescent="0.2">
      <c r="B19" s="6" t="s">
        <v>24</v>
      </c>
      <c r="C19" s="6"/>
      <c r="D19" s="6"/>
      <c r="E19" s="6"/>
      <c r="F19" s="6"/>
      <c r="G19" s="6"/>
      <c r="H19" s="6"/>
      <c r="I19" s="6"/>
      <c r="J19" s="6"/>
      <c r="K19" s="6"/>
      <c r="L19" s="6"/>
      <c r="M19" s="6"/>
    </row>
    <row r="20" spans="2:16" s="2" customFormat="1" x14ac:dyDescent="0.2">
      <c r="B20" s="6"/>
      <c r="C20" s="14" t="s">
        <v>25</v>
      </c>
      <c r="D20" s="6"/>
      <c r="E20" s="6"/>
      <c r="F20" s="6"/>
      <c r="G20" s="6"/>
      <c r="H20" s="6"/>
      <c r="I20" s="6"/>
      <c r="J20" s="6"/>
      <c r="K20" s="6"/>
      <c r="L20" s="6"/>
      <c r="M20" s="6"/>
    </row>
    <row r="21" spans="2:16" s="2" customFormat="1" x14ac:dyDescent="0.2">
      <c r="B21" s="6" t="s">
        <v>26</v>
      </c>
      <c r="C21" s="14"/>
      <c r="D21" s="6"/>
      <c r="E21" s="6"/>
      <c r="F21" s="6"/>
      <c r="G21" s="6"/>
      <c r="H21" s="6"/>
      <c r="I21" s="6"/>
      <c r="J21" s="6"/>
      <c r="K21" s="6"/>
      <c r="L21" s="6"/>
      <c r="M21" s="6"/>
    </row>
    <row r="22" spans="2:16" s="2" customFormat="1" x14ac:dyDescent="0.2">
      <c r="B22" s="6"/>
      <c r="C22" s="14" t="s">
        <v>27</v>
      </c>
      <c r="D22" s="6"/>
      <c r="E22" s="6"/>
      <c r="F22" s="6"/>
      <c r="G22" s="6"/>
      <c r="H22" s="6"/>
      <c r="I22" s="6"/>
      <c r="J22" s="6"/>
      <c r="K22" s="6"/>
      <c r="L22" s="6"/>
      <c r="M22" s="6"/>
    </row>
    <row r="23" spans="2:16" s="2" customFormat="1" x14ac:dyDescent="0.2">
      <c r="B23" s="6" t="s">
        <v>28</v>
      </c>
      <c r="C23" s="6"/>
      <c r="D23" s="6"/>
      <c r="E23" s="6"/>
      <c r="F23" s="6"/>
      <c r="G23" s="6"/>
      <c r="H23" s="6"/>
      <c r="I23" s="6"/>
      <c r="J23" s="6"/>
      <c r="K23" s="6"/>
      <c r="L23" s="6"/>
      <c r="M23" s="6"/>
    </row>
    <row r="24" spans="2:16" s="2" customFormat="1" ht="38.25" customHeight="1" x14ac:dyDescent="0.2">
      <c r="B24" s="6"/>
      <c r="C24" s="262" t="str">
        <f>"This document should be cited as: NETL (2018). NETL Life Cycle Inventory Data – Unit Process: "&amp;D3&amp;". U.S. Department of Energy, National Energy Technology Laboratory. Last Updated: October 2018 (version 01). www.netl.doe.gov/LCA (http://www.netl.doe.gov/LCA)"</f>
        <v>This document should be cited as: NETL (2018). NETL Life Cycle Inventory Data – Unit Process: Gathering and boosting centrifugal compression venting. U.S. Department of Energy, National Energy Technology Laboratory. Last Updated: October 2018 (version 01). www.netl.doe.gov/LCA (http://www.netl.doe.gov/LCA)</v>
      </c>
      <c r="D24" s="262"/>
      <c r="E24" s="262"/>
      <c r="F24" s="262"/>
      <c r="G24" s="262"/>
      <c r="H24" s="262"/>
      <c r="I24" s="262"/>
      <c r="J24" s="262"/>
      <c r="K24" s="262"/>
      <c r="L24" s="262"/>
      <c r="M24" s="262"/>
    </row>
    <row r="25" spans="2:16" s="2" customFormat="1" x14ac:dyDescent="0.2">
      <c r="B25" s="6" t="s">
        <v>29</v>
      </c>
      <c r="C25" s="6"/>
      <c r="D25" s="6"/>
      <c r="E25" s="6"/>
      <c r="F25" s="6"/>
      <c r="G25" s="14"/>
      <c r="H25" s="14"/>
      <c r="I25" s="14"/>
      <c r="J25" s="14"/>
      <c r="K25" s="14"/>
      <c r="L25" s="14"/>
      <c r="M25" s="14"/>
    </row>
    <row r="26" spans="2:16" s="2" customFormat="1" x14ac:dyDescent="0.2">
      <c r="B26" s="14"/>
      <c r="C26" s="14" t="s">
        <v>30</v>
      </c>
      <c r="D26" s="14"/>
      <c r="E26" s="15" t="s">
        <v>31</v>
      </c>
      <c r="F26" s="16"/>
      <c r="G26" s="14" t="s">
        <v>32</v>
      </c>
      <c r="H26" s="14"/>
      <c r="I26" s="14"/>
      <c r="J26" s="14"/>
      <c r="K26" s="14"/>
      <c r="L26" s="14"/>
      <c r="M26" s="14"/>
      <c r="P26" s="14"/>
    </row>
    <row r="27" spans="2:16" s="2" customFormat="1" x14ac:dyDescent="0.2">
      <c r="B27" s="14"/>
      <c r="C27" s="14" t="s">
        <v>33</v>
      </c>
      <c r="D27" s="14"/>
      <c r="E27" s="14"/>
      <c r="F27" s="14"/>
      <c r="G27" s="14"/>
      <c r="H27" s="14"/>
      <c r="I27" s="14"/>
      <c r="J27" s="14"/>
      <c r="K27" s="14"/>
      <c r="L27" s="14"/>
      <c r="M27" s="14"/>
      <c r="P27" s="14"/>
    </row>
    <row r="28" spans="2:16" s="2" customFormat="1" x14ac:dyDescent="0.2">
      <c r="B28" s="14"/>
      <c r="C28" s="14" t="s">
        <v>34</v>
      </c>
      <c r="D28" s="14"/>
      <c r="E28" s="14"/>
      <c r="F28" s="14"/>
      <c r="G28" s="14"/>
      <c r="H28" s="14"/>
      <c r="I28" s="14"/>
      <c r="J28" s="14"/>
      <c r="K28" s="14"/>
      <c r="L28" s="14"/>
      <c r="M28" s="14"/>
      <c r="N28" s="14"/>
      <c r="O28" s="14"/>
      <c r="P28" s="14"/>
    </row>
    <row r="29" spans="2:16" s="2" customFormat="1" x14ac:dyDescent="0.2">
      <c r="B29" s="14"/>
      <c r="C29" s="263" t="s">
        <v>336</v>
      </c>
      <c r="D29" s="263"/>
      <c r="E29" s="263"/>
      <c r="F29" s="263"/>
      <c r="G29" s="263"/>
      <c r="H29" s="263"/>
      <c r="I29" s="263"/>
      <c r="J29" s="263"/>
      <c r="K29" s="263"/>
      <c r="L29" s="263"/>
      <c r="M29" s="263"/>
      <c r="N29" s="14"/>
      <c r="O29" s="14"/>
      <c r="P29" s="14"/>
    </row>
    <row r="30" spans="2:16" s="2" customFormat="1" x14ac:dyDescent="0.2">
      <c r="B30" s="14"/>
      <c r="C30" s="14"/>
      <c r="D30" s="14"/>
      <c r="E30" s="14"/>
      <c r="F30" s="14"/>
      <c r="G30" s="14"/>
      <c r="H30" s="14"/>
      <c r="I30" s="14"/>
      <c r="J30" s="14"/>
      <c r="K30" s="14"/>
      <c r="L30" s="14"/>
      <c r="M30" s="14"/>
      <c r="N30" s="14"/>
      <c r="O30" s="14"/>
    </row>
    <row r="31" spans="2:16" s="2" customFormat="1" x14ac:dyDescent="0.2">
      <c r="B31" s="6" t="s">
        <v>35</v>
      </c>
      <c r="C31" s="14"/>
      <c r="D31" s="14"/>
      <c r="E31" s="14"/>
      <c r="F31" s="14"/>
      <c r="G31" s="14"/>
      <c r="H31" s="14"/>
      <c r="I31" s="14"/>
      <c r="J31" s="14"/>
      <c r="K31" s="14"/>
      <c r="L31" s="14"/>
      <c r="M31" s="14"/>
      <c r="N31" s="14"/>
      <c r="O31" s="14"/>
    </row>
    <row r="32" spans="2:16" s="2" customFormat="1" x14ac:dyDescent="0.2">
      <c r="B32" s="14"/>
      <c r="C32" s="14"/>
      <c r="D32" s="14"/>
      <c r="E32" s="14"/>
      <c r="F32" s="14"/>
      <c r="G32" s="14"/>
      <c r="H32" s="14"/>
      <c r="I32" s="14"/>
      <c r="J32" s="14"/>
      <c r="K32" s="14"/>
      <c r="L32" s="14"/>
      <c r="M32" s="14"/>
      <c r="N32" s="14"/>
      <c r="O32" s="14"/>
    </row>
    <row r="33" spans="2:15" s="2" customFormat="1" x14ac:dyDescent="0.2">
      <c r="B33" s="14"/>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6" t="s">
        <v>36</v>
      </c>
      <c r="C47" s="14"/>
      <c r="D47" s="14"/>
      <c r="E47" s="14"/>
      <c r="F47" s="14"/>
      <c r="G47" s="14"/>
      <c r="H47" s="14"/>
      <c r="I47" s="14"/>
      <c r="J47" s="14"/>
      <c r="K47" s="14"/>
      <c r="L47" s="14"/>
      <c r="M47" s="14"/>
      <c r="N47" s="14"/>
      <c r="O47" s="14"/>
    </row>
    <row r="48" spans="2:15" s="2" customFormat="1" x14ac:dyDescent="0.2">
      <c r="B48" s="14"/>
      <c r="C48" s="17" t="s">
        <v>37</v>
      </c>
      <c r="D48" s="14"/>
      <c r="E48" s="14"/>
      <c r="F48" s="14"/>
      <c r="G48" s="14"/>
      <c r="H48" s="14"/>
      <c r="I48" s="14"/>
      <c r="J48" s="14"/>
      <c r="K48" s="14"/>
      <c r="L48" s="14"/>
      <c r="M48" s="14"/>
      <c r="N48" s="14"/>
      <c r="O48" s="14"/>
    </row>
    <row r="49" spans="2:15" s="2" customFormat="1" x14ac:dyDescent="0.2">
      <c r="B49" s="14"/>
      <c r="C49" s="14"/>
      <c r="D49" s="14"/>
      <c r="E49" s="14"/>
      <c r="F49" s="14"/>
      <c r="G49" s="14"/>
      <c r="H49" s="14"/>
      <c r="I49" s="14"/>
      <c r="J49" s="14"/>
      <c r="K49" s="14"/>
      <c r="L49" s="14"/>
      <c r="M49" s="14"/>
      <c r="N49" s="14"/>
      <c r="O49" s="14"/>
    </row>
    <row r="50" spans="2:15" s="2" customFormat="1" x14ac:dyDescent="0.2">
      <c r="B50" s="14"/>
      <c r="C50" s="14"/>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sheetData>
  <mergeCells count="16">
    <mergeCell ref="B9:B12"/>
    <mergeCell ref="D9:M9"/>
    <mergeCell ref="D10:M10"/>
    <mergeCell ref="D11:M11"/>
    <mergeCell ref="D12:M12"/>
    <mergeCell ref="A1:N1"/>
    <mergeCell ref="A2:N2"/>
    <mergeCell ref="D4:M4"/>
    <mergeCell ref="D5:M5"/>
    <mergeCell ref="D6:M6"/>
    <mergeCell ref="C24:M24"/>
    <mergeCell ref="C29:M29"/>
    <mergeCell ref="B13:B15"/>
    <mergeCell ref="D13:M13"/>
    <mergeCell ref="D14:M14"/>
    <mergeCell ref="D15:M15"/>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Y348"/>
  <sheetViews>
    <sheetView showGridLines="0" tabSelected="1" topLeftCell="E6" zoomScaleNormal="100" zoomScalePageLayoutView="40" workbookViewId="0">
      <selection activeCell="E23" sqref="E23"/>
    </sheetView>
  </sheetViews>
  <sheetFormatPr defaultColWidth="9.140625" defaultRowHeight="12.75" x14ac:dyDescent="0.2"/>
  <cols>
    <col min="1" max="1" width="1.85546875" style="2" customWidth="1"/>
    <col min="2" max="2" width="3.5703125" style="61" customWidth="1"/>
    <col min="3" max="3" width="29.5703125" style="3" customWidth="1"/>
    <col min="4" max="4" width="72" style="3" customWidth="1"/>
    <col min="5" max="7" width="26.140625" style="3" customWidth="1"/>
    <col min="8" max="8" width="23.140625" style="3" customWidth="1"/>
    <col min="9" max="9" width="12.5703125" style="2" customWidth="1"/>
    <col min="10" max="10" width="14.42578125" style="3" customWidth="1"/>
    <col min="11" max="11" width="12" style="3" customWidth="1"/>
    <col min="12" max="12" width="11.42578125" style="3" customWidth="1"/>
    <col min="13" max="13" width="14" style="3" customWidth="1"/>
    <col min="14" max="14" width="14.5703125" style="3" customWidth="1"/>
    <col min="15" max="15" width="13" style="3" customWidth="1"/>
    <col min="16" max="16" width="49" style="3" customWidth="1"/>
    <col min="17" max="17" width="43.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70" t="s">
        <v>0</v>
      </c>
      <c r="C1" s="270"/>
      <c r="D1" s="270"/>
      <c r="E1" s="270"/>
      <c r="F1" s="270"/>
      <c r="G1" s="270"/>
      <c r="H1" s="270"/>
      <c r="I1" s="270"/>
      <c r="J1" s="270"/>
      <c r="K1" s="270"/>
      <c r="L1" s="270"/>
      <c r="M1" s="270"/>
      <c r="N1" s="270"/>
      <c r="O1" s="270"/>
      <c r="P1" s="270"/>
      <c r="Q1" s="270"/>
    </row>
    <row r="2" spans="1:25" ht="20.25" x14ac:dyDescent="0.3">
      <c r="B2" s="270" t="s">
        <v>38</v>
      </c>
      <c r="C2" s="270"/>
      <c r="D2" s="270"/>
      <c r="E2" s="270"/>
      <c r="F2" s="270"/>
      <c r="G2" s="270"/>
      <c r="H2" s="270"/>
      <c r="I2" s="270"/>
      <c r="J2" s="270"/>
      <c r="K2" s="270"/>
      <c r="L2" s="270"/>
      <c r="M2" s="270"/>
      <c r="N2" s="270"/>
      <c r="O2" s="270"/>
      <c r="P2" s="270"/>
      <c r="Q2" s="270"/>
    </row>
    <row r="3" spans="1:25" ht="5.25" customHeight="1" x14ac:dyDescent="0.2">
      <c r="B3" s="6"/>
      <c r="C3" s="2"/>
      <c r="D3" s="2"/>
      <c r="E3" s="2"/>
      <c r="F3" s="2"/>
      <c r="G3" s="2"/>
      <c r="H3" s="2"/>
      <c r="J3" s="2"/>
      <c r="K3" s="2"/>
      <c r="L3" s="2"/>
      <c r="M3" s="2"/>
      <c r="N3" s="2"/>
      <c r="O3" s="2"/>
      <c r="P3" s="2"/>
    </row>
    <row r="4" spans="1:25" ht="13.5" thickBot="1" x14ac:dyDescent="0.25">
      <c r="B4" s="296" t="s">
        <v>39</v>
      </c>
      <c r="C4" s="296"/>
      <c r="D4" s="305" t="s">
        <v>354</v>
      </c>
      <c r="E4" s="306"/>
      <c r="F4" s="14"/>
      <c r="G4" s="14"/>
      <c r="H4" s="14"/>
      <c r="I4" s="14"/>
      <c r="J4" s="14"/>
      <c r="K4" s="14"/>
      <c r="L4" s="14"/>
      <c r="M4" s="14"/>
      <c r="N4" s="14"/>
      <c r="O4" s="14"/>
      <c r="P4" s="14"/>
      <c r="Q4" s="14"/>
    </row>
    <row r="5" spans="1:25" ht="13.5" thickBot="1" x14ac:dyDescent="0.25">
      <c r="B5" s="296" t="s">
        <v>40</v>
      </c>
      <c r="C5" s="296"/>
      <c r="D5" s="243">
        <v>1</v>
      </c>
      <c r="E5" s="243" t="s">
        <v>41</v>
      </c>
      <c r="F5" s="244" t="s">
        <v>42</v>
      </c>
      <c r="G5" s="307" t="s">
        <v>315</v>
      </c>
      <c r="H5" s="307"/>
      <c r="I5" s="307"/>
      <c r="J5" s="307"/>
      <c r="K5" s="14"/>
      <c r="L5" s="14"/>
      <c r="M5" s="245" t="s">
        <v>17</v>
      </c>
      <c r="N5" s="246" t="str">
        <f>DQI!I7</f>
        <v>1,2,2,2,1</v>
      </c>
      <c r="O5" s="247"/>
      <c r="P5" s="14" t="s">
        <v>43</v>
      </c>
      <c r="Q5" s="14"/>
    </row>
    <row r="6" spans="1:25" ht="27.75" customHeight="1" x14ac:dyDescent="0.2">
      <c r="B6" s="308" t="s">
        <v>44</v>
      </c>
      <c r="C6" s="309"/>
      <c r="D6" s="310" t="s">
        <v>355</v>
      </c>
      <c r="E6" s="311"/>
      <c r="F6" s="311"/>
      <c r="G6" s="311"/>
      <c r="H6" s="311"/>
      <c r="I6" s="311"/>
      <c r="J6" s="311"/>
      <c r="K6" s="311"/>
      <c r="L6" s="311"/>
      <c r="M6" s="311"/>
      <c r="N6" s="311"/>
      <c r="O6" s="312"/>
      <c r="P6" s="248"/>
      <c r="Q6" s="14"/>
    </row>
    <row r="7" spans="1:25" ht="13.5" thickBot="1" x14ac:dyDescent="0.25">
      <c r="B7" s="14"/>
      <c r="C7" s="14"/>
      <c r="D7" s="14"/>
      <c r="E7" s="14"/>
      <c r="F7" s="14"/>
      <c r="G7" s="14"/>
      <c r="H7" s="14"/>
      <c r="I7" s="14"/>
      <c r="J7" s="14"/>
      <c r="K7" s="14"/>
      <c r="L7" s="14"/>
      <c r="M7" s="14"/>
      <c r="N7" s="14"/>
      <c r="O7" s="14"/>
      <c r="P7" s="14"/>
      <c r="Q7" s="14"/>
    </row>
    <row r="8" spans="1:25" s="19" customFormat="1" ht="15.75" customHeight="1" thickBot="1" x14ac:dyDescent="0.25">
      <c r="A8" s="18"/>
      <c r="B8" s="313" t="s">
        <v>45</v>
      </c>
      <c r="C8" s="314"/>
      <c r="D8" s="314"/>
      <c r="E8" s="314"/>
      <c r="F8" s="314"/>
      <c r="G8" s="314"/>
      <c r="H8" s="314"/>
      <c r="I8" s="314"/>
      <c r="J8" s="314"/>
      <c r="K8" s="314"/>
      <c r="L8" s="314"/>
      <c r="M8" s="314"/>
      <c r="N8" s="314"/>
      <c r="O8" s="314"/>
      <c r="P8" s="314"/>
      <c r="Q8" s="315"/>
      <c r="R8" s="18"/>
      <c r="S8" s="18"/>
      <c r="T8" s="18"/>
      <c r="U8" s="18"/>
      <c r="V8" s="18"/>
      <c r="W8" s="18"/>
      <c r="X8" s="18"/>
      <c r="Y8" s="18"/>
    </row>
    <row r="9" spans="1:25" x14ac:dyDescent="0.2">
      <c r="B9" s="6"/>
      <c r="C9" s="2"/>
      <c r="D9" s="2"/>
      <c r="E9" s="2"/>
      <c r="F9" s="2"/>
      <c r="G9" s="2"/>
      <c r="H9" s="2"/>
      <c r="J9" s="2"/>
      <c r="K9" s="2"/>
      <c r="L9" s="2"/>
      <c r="M9" s="2"/>
      <c r="N9" s="2"/>
      <c r="O9" s="2"/>
      <c r="P9" s="2"/>
    </row>
    <row r="10" spans="1:25" x14ac:dyDescent="0.2">
      <c r="B10" s="296" t="s">
        <v>46</v>
      </c>
      <c r="C10" s="296"/>
      <c r="D10" s="316" t="s">
        <v>316</v>
      </c>
      <c r="E10" s="304"/>
      <c r="F10" s="2"/>
      <c r="G10" s="20" t="s">
        <v>47</v>
      </c>
      <c r="H10" s="21"/>
      <c r="I10" s="21"/>
      <c r="J10" s="21"/>
      <c r="K10" s="21"/>
      <c r="L10" s="21"/>
      <c r="M10" s="21"/>
      <c r="N10" s="21"/>
      <c r="O10" s="22"/>
      <c r="P10" s="2"/>
    </row>
    <row r="11" spans="1:25" x14ac:dyDescent="0.2">
      <c r="B11" s="301" t="s">
        <v>48</v>
      </c>
      <c r="C11" s="302"/>
      <c r="D11" s="303" t="s">
        <v>337</v>
      </c>
      <c r="E11" s="304"/>
      <c r="F11" s="2"/>
      <c r="G11" s="23" t="str">
        <f>CONCATENATE("Reference Flow: ",D5," ",E5," of ",G5)</f>
        <v>Reference Flow: 1 kg of natural gas</v>
      </c>
      <c r="H11" s="24"/>
      <c r="I11" s="24"/>
      <c r="J11" s="24"/>
      <c r="K11" s="24"/>
      <c r="L11" s="24"/>
      <c r="M11" s="24"/>
      <c r="N11" s="24"/>
      <c r="O11" s="25"/>
      <c r="P11" s="2"/>
    </row>
    <row r="12" spans="1:25" x14ac:dyDescent="0.2">
      <c r="B12" s="296" t="s">
        <v>49</v>
      </c>
      <c r="C12" s="296"/>
      <c r="D12" s="297">
        <v>2016</v>
      </c>
      <c r="E12" s="297"/>
      <c r="F12" s="2"/>
      <c r="G12" s="23"/>
      <c r="H12" s="24"/>
      <c r="I12" s="24"/>
      <c r="J12" s="24"/>
      <c r="K12" s="24"/>
      <c r="L12" s="24"/>
      <c r="M12" s="24"/>
      <c r="N12" s="24"/>
      <c r="O12" s="25"/>
      <c r="P12" s="2"/>
    </row>
    <row r="13" spans="1:25" ht="12.75" customHeight="1" x14ac:dyDescent="0.2">
      <c r="B13" s="296" t="s">
        <v>50</v>
      </c>
      <c r="C13" s="296"/>
      <c r="D13" s="297" t="s">
        <v>101</v>
      </c>
      <c r="E13" s="297"/>
      <c r="F13" s="2"/>
      <c r="G13" s="298" t="s">
        <v>391</v>
      </c>
      <c r="H13" s="299"/>
      <c r="I13" s="299"/>
      <c r="J13" s="299"/>
      <c r="K13" s="299"/>
      <c r="L13" s="299"/>
      <c r="M13" s="299"/>
      <c r="N13" s="299"/>
      <c r="O13" s="300"/>
      <c r="P13" s="2"/>
    </row>
    <row r="14" spans="1:25" x14ac:dyDescent="0.2">
      <c r="B14" s="296" t="s">
        <v>51</v>
      </c>
      <c r="C14" s="296"/>
      <c r="D14" s="297" t="s">
        <v>98</v>
      </c>
      <c r="E14" s="297"/>
      <c r="F14" s="2"/>
      <c r="G14" s="298"/>
      <c r="H14" s="299"/>
      <c r="I14" s="299"/>
      <c r="J14" s="299"/>
      <c r="K14" s="299"/>
      <c r="L14" s="299"/>
      <c r="M14" s="299"/>
      <c r="N14" s="299"/>
      <c r="O14" s="300"/>
      <c r="P14" s="2"/>
    </row>
    <row r="15" spans="1:25" x14ac:dyDescent="0.2">
      <c r="B15" s="296" t="s">
        <v>52</v>
      </c>
      <c r="C15" s="296"/>
      <c r="D15" s="297" t="s">
        <v>317</v>
      </c>
      <c r="E15" s="297"/>
      <c r="F15" s="2"/>
      <c r="G15" s="298"/>
      <c r="H15" s="299"/>
      <c r="I15" s="299"/>
      <c r="J15" s="299"/>
      <c r="K15" s="299"/>
      <c r="L15" s="299"/>
      <c r="M15" s="299"/>
      <c r="N15" s="299"/>
      <c r="O15" s="300"/>
      <c r="P15" s="2"/>
    </row>
    <row r="16" spans="1:25" x14ac:dyDescent="0.2">
      <c r="B16" s="296" t="s">
        <v>53</v>
      </c>
      <c r="C16" s="296"/>
      <c r="D16" s="297" t="s">
        <v>94</v>
      </c>
      <c r="E16" s="297"/>
      <c r="F16" s="2"/>
      <c r="G16" s="298"/>
      <c r="H16" s="299"/>
      <c r="I16" s="299"/>
      <c r="J16" s="299"/>
      <c r="K16" s="299"/>
      <c r="L16" s="299"/>
      <c r="M16" s="299"/>
      <c r="N16" s="299"/>
      <c r="O16" s="300"/>
      <c r="P16" s="2"/>
    </row>
    <row r="17" spans="1:25" ht="23.45" customHeight="1" x14ac:dyDescent="0.2">
      <c r="B17" s="285" t="s">
        <v>54</v>
      </c>
      <c r="C17" s="287"/>
      <c r="D17" s="293"/>
      <c r="E17" s="293"/>
      <c r="F17" s="2"/>
      <c r="G17" s="26" t="s">
        <v>318</v>
      </c>
      <c r="H17" s="27"/>
      <c r="I17" s="27"/>
      <c r="J17" s="27"/>
      <c r="K17" s="27"/>
      <c r="L17" s="27"/>
      <c r="M17" s="27"/>
      <c r="N17" s="27"/>
      <c r="O17" s="28"/>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19" customFormat="1" ht="15.75" customHeight="1" thickBot="1" x14ac:dyDescent="0.25">
      <c r="A20" s="18"/>
      <c r="B20" s="288" t="s">
        <v>55</v>
      </c>
      <c r="C20" s="289"/>
      <c r="D20" s="289"/>
      <c r="E20" s="289"/>
      <c r="F20" s="289"/>
      <c r="G20" s="289"/>
      <c r="H20" s="289"/>
      <c r="I20" s="289"/>
      <c r="J20" s="289"/>
      <c r="K20" s="289"/>
      <c r="L20" s="289"/>
      <c r="M20" s="289"/>
      <c r="N20" s="289"/>
      <c r="O20" s="289"/>
      <c r="P20" s="289"/>
      <c r="Q20" s="290"/>
      <c r="R20" s="18"/>
      <c r="S20" s="18"/>
      <c r="T20" s="18"/>
      <c r="U20" s="18"/>
      <c r="V20" s="18"/>
      <c r="W20" s="18"/>
      <c r="X20" s="18"/>
      <c r="Y20" s="18"/>
    </row>
    <row r="21" spans="1:25" x14ac:dyDescent="0.2">
      <c r="B21" s="6"/>
      <c r="C21" s="2"/>
      <c r="D21" s="2"/>
      <c r="E21" s="2"/>
      <c r="F21" s="2"/>
      <c r="G21" s="29" t="s">
        <v>56</v>
      </c>
      <c r="H21" s="2"/>
      <c r="J21" s="2"/>
      <c r="K21" s="2"/>
      <c r="L21" s="2"/>
      <c r="M21" s="2"/>
      <c r="N21" s="2"/>
      <c r="O21" s="2"/>
      <c r="P21" s="2"/>
    </row>
    <row r="22" spans="1:25" x14ac:dyDescent="0.2">
      <c r="B22" s="6"/>
      <c r="C22" s="30" t="s">
        <v>57</v>
      </c>
      <c r="D22" s="30" t="s">
        <v>58</v>
      </c>
      <c r="E22" s="30" t="s">
        <v>59</v>
      </c>
      <c r="F22" s="30" t="s">
        <v>60</v>
      </c>
      <c r="G22" s="30" t="s">
        <v>61</v>
      </c>
      <c r="H22" s="30" t="s">
        <v>62</v>
      </c>
      <c r="I22" s="30" t="s">
        <v>63</v>
      </c>
      <c r="J22" s="291" t="s">
        <v>64</v>
      </c>
      <c r="K22" s="291"/>
      <c r="L22" s="291"/>
      <c r="M22" s="291"/>
      <c r="N22" s="291"/>
      <c r="O22" s="291"/>
      <c r="P22" s="291"/>
      <c r="Q22" s="291"/>
    </row>
    <row r="23" spans="1:25" x14ac:dyDescent="0.2">
      <c r="B23" s="14">
        <f t="shared" ref="B23:B24" si="0">LEN(C23)</f>
        <v>10</v>
      </c>
      <c r="C23" s="31" t="s">
        <v>356</v>
      </c>
      <c r="D23" s="32"/>
      <c r="E23" s="70">
        <f>PS!D7</f>
        <v>0</v>
      </c>
      <c r="F23" s="224">
        <f>PS!C7</f>
        <v>0</v>
      </c>
      <c r="G23" s="225">
        <f>PS!E7</f>
        <v>0</v>
      </c>
      <c r="H23" s="35" t="s">
        <v>347</v>
      </c>
      <c r="I23" s="34">
        <v>1</v>
      </c>
      <c r="J23" s="280" t="s">
        <v>390</v>
      </c>
      <c r="K23" s="280"/>
      <c r="L23" s="280"/>
      <c r="M23" s="280"/>
      <c r="N23" s="280"/>
      <c r="O23" s="280"/>
      <c r="P23" s="280"/>
      <c r="Q23" s="280"/>
    </row>
    <row r="24" spans="1:25" x14ac:dyDescent="0.2">
      <c r="B24" s="14">
        <f t="shared" si="0"/>
        <v>9</v>
      </c>
      <c r="C24" s="31" t="s">
        <v>348</v>
      </c>
      <c r="D24" s="32"/>
      <c r="E24" s="70">
        <f>PS!D8</f>
        <v>913344348.79672873</v>
      </c>
      <c r="F24" s="249">
        <f>PS!C8</f>
        <v>626766497.96976602</v>
      </c>
      <c r="G24" s="225">
        <f>PS!E8</f>
        <v>1230551555.778651</v>
      </c>
      <c r="H24" s="35" t="s">
        <v>228</v>
      </c>
      <c r="I24" s="34">
        <v>1</v>
      </c>
      <c r="J24" s="280" t="s">
        <v>352</v>
      </c>
      <c r="K24" s="280"/>
      <c r="L24" s="280"/>
      <c r="M24" s="280"/>
      <c r="N24" s="280"/>
      <c r="O24" s="280"/>
      <c r="P24" s="280"/>
      <c r="Q24" s="280"/>
    </row>
    <row r="25" spans="1:25" x14ac:dyDescent="0.2">
      <c r="B25" s="14">
        <f t="shared" ref="B25" si="1">LEN(C25)</f>
        <v>6</v>
      </c>
      <c r="C25" s="31" t="s">
        <v>357</v>
      </c>
      <c r="D25" s="32"/>
      <c r="E25" s="70">
        <f>PS!D9</f>
        <v>0.83601141959832537</v>
      </c>
      <c r="F25" s="249">
        <f>PS!C9</f>
        <v>0.8226482943855058</v>
      </c>
      <c r="G25" s="225">
        <f>PS!E9</f>
        <v>0.84937454481114494</v>
      </c>
      <c r="H25" s="35" t="s">
        <v>228</v>
      </c>
      <c r="I25" s="34">
        <v>1</v>
      </c>
      <c r="J25" s="280" t="s">
        <v>385</v>
      </c>
      <c r="K25" s="280"/>
      <c r="L25" s="280"/>
      <c r="M25" s="280"/>
      <c r="N25" s="280"/>
      <c r="O25" s="280"/>
      <c r="P25" s="280"/>
      <c r="Q25" s="280"/>
    </row>
    <row r="26" spans="1:25" x14ac:dyDescent="0.2">
      <c r="B26" s="14">
        <f t="shared" ref="B26" si="2">LEN(C26)</f>
        <v>12</v>
      </c>
      <c r="C26" s="226" t="s">
        <v>349</v>
      </c>
      <c r="D26" s="70" t="str">
        <f>CONCATENATE(C24,"*1000*.042/2.205")</f>
        <v>2_NG_sent*1000*.042/2.205</v>
      </c>
      <c r="E26" s="250">
        <f>E24*1000*0.042/2.205</f>
        <v>17397035215.175785</v>
      </c>
      <c r="F26" s="250">
        <f>F24*1000*0.042/2.205</f>
        <v>11938409485.138401</v>
      </c>
      <c r="G26" s="250">
        <f>G24*1000*0.042/2.205</f>
        <v>23439077252.926685</v>
      </c>
      <c r="H26" s="35" t="s">
        <v>314</v>
      </c>
      <c r="I26" s="34"/>
      <c r="J26" s="280" t="s">
        <v>351</v>
      </c>
      <c r="K26" s="280"/>
      <c r="L26" s="280"/>
      <c r="M26" s="280"/>
      <c r="N26" s="280"/>
      <c r="O26" s="280"/>
      <c r="P26" s="280"/>
      <c r="Q26" s="280"/>
    </row>
    <row r="27" spans="1:25" x14ac:dyDescent="0.2">
      <c r="B27" s="14">
        <f t="shared" ref="B27" si="3">LEN(C27)</f>
        <v>7</v>
      </c>
      <c r="C27" s="31" t="s">
        <v>341</v>
      </c>
      <c r="D27" s="214" t="str">
        <f>CONCATENATE(C23,"*1000/",C26)</f>
        <v>2_CENT_CH4*1000/2_NG_sent_kg</v>
      </c>
      <c r="E27" s="70">
        <f>E23*1000/E26</f>
        <v>0</v>
      </c>
      <c r="F27" s="70">
        <f>F23*1000/F26</f>
        <v>0</v>
      </c>
      <c r="G27" s="70">
        <f>G23*1000/G26</f>
        <v>0</v>
      </c>
      <c r="H27" s="35" t="s">
        <v>386</v>
      </c>
      <c r="I27" s="34"/>
      <c r="J27" s="280" t="s">
        <v>388</v>
      </c>
      <c r="K27" s="280"/>
      <c r="L27" s="280"/>
      <c r="M27" s="280"/>
      <c r="N27" s="280"/>
      <c r="O27" s="280"/>
      <c r="P27" s="280"/>
      <c r="Q27" s="280"/>
    </row>
    <row r="28" spans="1:25" x14ac:dyDescent="0.2">
      <c r="B28" s="14">
        <f t="shared" ref="B28" si="4">LEN(C28)</f>
        <v>11</v>
      </c>
      <c r="C28" s="31" t="s">
        <v>346</v>
      </c>
      <c r="D28" s="31" t="str">
        <f>CONCATENATE("1+",C27)</f>
        <v>1+Vent_NG</v>
      </c>
      <c r="E28" s="70">
        <f>1+E27</f>
        <v>1</v>
      </c>
      <c r="F28" s="70">
        <f>1+F27</f>
        <v>1</v>
      </c>
      <c r="G28" s="70">
        <f>1+G27</f>
        <v>1</v>
      </c>
      <c r="H28" s="35" t="s">
        <v>386</v>
      </c>
      <c r="I28" s="34"/>
      <c r="J28" s="280" t="s">
        <v>387</v>
      </c>
      <c r="K28" s="280"/>
      <c r="L28" s="280"/>
      <c r="M28" s="280"/>
      <c r="N28" s="280"/>
      <c r="O28" s="280"/>
      <c r="P28" s="280"/>
      <c r="Q28" s="280"/>
    </row>
    <row r="29" spans="1:25" x14ac:dyDescent="0.2">
      <c r="B29" s="6"/>
      <c r="C29" s="36" t="s">
        <v>65</v>
      </c>
      <c r="D29" s="37" t="s">
        <v>66</v>
      </c>
      <c r="E29" s="33"/>
      <c r="F29" s="224"/>
      <c r="G29" s="225"/>
      <c r="H29" s="35"/>
      <c r="I29" s="38"/>
      <c r="J29" s="280"/>
      <c r="K29" s="280"/>
      <c r="L29" s="280"/>
      <c r="M29" s="280"/>
      <c r="N29" s="280"/>
      <c r="O29" s="280"/>
      <c r="P29" s="280"/>
      <c r="Q29" s="280"/>
    </row>
    <row r="30" spans="1:25" ht="13.5" thickBot="1" x14ac:dyDescent="0.25">
      <c r="B30" s="6"/>
      <c r="C30" s="2"/>
      <c r="D30" s="2"/>
      <c r="E30" s="2"/>
      <c r="F30" s="2"/>
      <c r="G30" s="2"/>
      <c r="H30" s="2"/>
      <c r="J30" s="2"/>
      <c r="K30" s="2"/>
      <c r="L30" s="2"/>
      <c r="M30" s="2"/>
      <c r="N30" s="2"/>
      <c r="O30" s="2"/>
      <c r="P30" s="2"/>
    </row>
    <row r="31" spans="1:25" s="19" customFormat="1" ht="15.75" customHeight="1" thickBot="1" x14ac:dyDescent="0.25">
      <c r="A31" s="18"/>
      <c r="B31" s="288" t="s">
        <v>67</v>
      </c>
      <c r="C31" s="289"/>
      <c r="D31" s="289"/>
      <c r="E31" s="289"/>
      <c r="F31" s="289"/>
      <c r="G31" s="289"/>
      <c r="H31" s="289"/>
      <c r="I31" s="289"/>
      <c r="J31" s="289"/>
      <c r="K31" s="289"/>
      <c r="L31" s="289"/>
      <c r="M31" s="289"/>
      <c r="N31" s="289"/>
      <c r="O31" s="289"/>
      <c r="P31" s="289"/>
      <c r="Q31" s="290"/>
      <c r="R31" s="18"/>
      <c r="S31" s="18"/>
      <c r="T31" s="18"/>
      <c r="U31" s="18"/>
      <c r="V31" s="18"/>
      <c r="W31" s="18"/>
      <c r="X31" s="18"/>
      <c r="Y31" s="18"/>
    </row>
    <row r="32" spans="1:25" x14ac:dyDescent="0.2">
      <c r="B32" s="6"/>
      <c r="C32" s="2"/>
      <c r="D32" s="2"/>
      <c r="E32" s="2"/>
      <c r="F32" s="2"/>
      <c r="G32" s="2"/>
      <c r="H32" s="29" t="s">
        <v>68</v>
      </c>
      <c r="J32" s="2"/>
      <c r="K32" s="2"/>
      <c r="L32" s="2"/>
      <c r="M32" s="2"/>
      <c r="N32" s="2"/>
      <c r="O32" s="2"/>
      <c r="P32" s="2"/>
    </row>
    <row r="33" spans="1:25" x14ac:dyDescent="0.2">
      <c r="B33" s="6"/>
      <c r="C33" s="30" t="s">
        <v>69</v>
      </c>
      <c r="D33" s="30" t="s">
        <v>70</v>
      </c>
      <c r="E33" s="30" t="s">
        <v>59</v>
      </c>
      <c r="F33" s="30" t="s">
        <v>71</v>
      </c>
      <c r="G33" s="30" t="s">
        <v>69</v>
      </c>
      <c r="H33" s="30" t="s">
        <v>62</v>
      </c>
      <c r="I33" s="30" t="s">
        <v>72</v>
      </c>
      <c r="J33" s="30" t="s">
        <v>73</v>
      </c>
      <c r="K33" s="30" t="s">
        <v>74</v>
      </c>
      <c r="L33" s="30" t="s">
        <v>75</v>
      </c>
      <c r="M33" s="30" t="s">
        <v>63</v>
      </c>
      <c r="N33" s="30" t="s">
        <v>17</v>
      </c>
      <c r="O33" s="291" t="s">
        <v>64</v>
      </c>
      <c r="P33" s="291"/>
      <c r="Q33" s="291"/>
      <c r="X33" s="18"/>
      <c r="Y33" s="18"/>
    </row>
    <row r="34" spans="1:25" ht="14.25" customHeight="1" x14ac:dyDescent="0.2">
      <c r="B34" s="6"/>
      <c r="C34" s="39" t="str">
        <f>C28</f>
        <v>NG_produced</v>
      </c>
      <c r="D34" s="40" t="s">
        <v>350</v>
      </c>
      <c r="E34" s="41">
        <v>1</v>
      </c>
      <c r="F34" s="41" t="s">
        <v>41</v>
      </c>
      <c r="G34" s="235">
        <f>IF($C34="",1,VLOOKUP($C34,$C$22:$H$29,3,FALSE))</f>
        <v>1</v>
      </c>
      <c r="H34" s="43" t="str">
        <f>IF($C34="","",VLOOKUP($C34,$C$22:$H$29,6,FALSE))</f>
        <v>kg NG/kg NG</v>
      </c>
      <c r="I34" s="227">
        <f>IF(D34="","",E34*G34*$D$5)</f>
        <v>1</v>
      </c>
      <c r="J34" s="41" t="s">
        <v>41</v>
      </c>
      <c r="K34" s="45" t="s">
        <v>91</v>
      </c>
      <c r="L34" s="41"/>
      <c r="M34" s="46"/>
      <c r="N34" s="46"/>
      <c r="O34" s="292" t="s">
        <v>353</v>
      </c>
      <c r="P34" s="292"/>
      <c r="Q34" s="292"/>
      <c r="X34" s="18"/>
      <c r="Y34" s="18"/>
    </row>
    <row r="35" spans="1:25" x14ac:dyDescent="0.2">
      <c r="B35" s="6"/>
      <c r="C35" s="41"/>
      <c r="D35" s="48"/>
      <c r="E35" s="41"/>
      <c r="F35" s="41"/>
      <c r="G35" s="42">
        <f>IF($C35="",1,VLOOKUP($C35,$C$22:$H$29,3,FALSE))</f>
        <v>1</v>
      </c>
      <c r="H35" s="43" t="str">
        <f>IF($C35="","",VLOOKUP($C35,$C$22:$H$29,6,FALSE))</f>
        <v/>
      </c>
      <c r="I35" s="44" t="str">
        <f t="shared" ref="I35" si="5">IF(D35="","",E35*G35*$D$5)</f>
        <v/>
      </c>
      <c r="J35" s="41"/>
      <c r="K35" s="45"/>
      <c r="L35" s="41"/>
      <c r="M35" s="46"/>
      <c r="N35" s="46"/>
      <c r="O35" s="295"/>
      <c r="P35" s="295"/>
      <c r="Q35" s="295"/>
      <c r="X35" s="18"/>
      <c r="Y35" s="18"/>
    </row>
    <row r="36" spans="1:25" x14ac:dyDescent="0.2">
      <c r="B36" s="6"/>
      <c r="C36" s="49" t="s">
        <v>65</v>
      </c>
      <c r="D36" s="37" t="s">
        <v>66</v>
      </c>
      <c r="E36" s="50" t="s">
        <v>76</v>
      </c>
      <c r="F36" s="37"/>
      <c r="G36" s="37"/>
      <c r="H36" s="37"/>
      <c r="I36" s="50" t="s">
        <v>77</v>
      </c>
      <c r="J36" s="37"/>
      <c r="K36" s="50"/>
      <c r="L36" s="37" t="s">
        <v>78</v>
      </c>
      <c r="M36" s="51"/>
      <c r="N36" s="51"/>
      <c r="O36" s="284"/>
      <c r="P36" s="284"/>
      <c r="Q36" s="284"/>
      <c r="X36" s="18"/>
      <c r="Y36" s="18"/>
    </row>
    <row r="37" spans="1:25" s="2" customFormat="1" ht="13.5" thickBot="1" x14ac:dyDescent="0.25">
      <c r="B37" s="6"/>
      <c r="X37" s="18"/>
      <c r="Y37" s="18"/>
    </row>
    <row r="38" spans="1:25" s="19" customFormat="1" ht="15.75" customHeight="1" thickBot="1" x14ac:dyDescent="0.25">
      <c r="A38" s="18"/>
      <c r="B38" s="288" t="s">
        <v>79</v>
      </c>
      <c r="C38" s="289"/>
      <c r="D38" s="289"/>
      <c r="E38" s="289"/>
      <c r="F38" s="289"/>
      <c r="G38" s="289"/>
      <c r="H38" s="289"/>
      <c r="I38" s="289"/>
      <c r="J38" s="289"/>
      <c r="K38" s="289"/>
      <c r="L38" s="289"/>
      <c r="M38" s="289"/>
      <c r="N38" s="289"/>
      <c r="O38" s="289"/>
      <c r="P38" s="289"/>
      <c r="Q38" s="290"/>
      <c r="R38" s="18"/>
      <c r="S38" s="18"/>
      <c r="T38" s="18"/>
      <c r="U38" s="18"/>
      <c r="V38" s="18"/>
      <c r="W38" s="18"/>
      <c r="X38" s="18"/>
      <c r="Y38" s="18"/>
    </row>
    <row r="39" spans="1:25" x14ac:dyDescent="0.2">
      <c r="B39" s="6"/>
      <c r="C39" s="2"/>
      <c r="D39" s="2"/>
      <c r="E39" s="2"/>
      <c r="F39" s="2"/>
      <c r="G39" s="2"/>
      <c r="H39" s="29" t="s">
        <v>80</v>
      </c>
      <c r="J39" s="2"/>
      <c r="K39" s="2"/>
      <c r="L39" s="2"/>
      <c r="M39" s="2"/>
      <c r="N39" s="2"/>
      <c r="O39" s="2"/>
      <c r="P39" s="2"/>
      <c r="X39" s="18"/>
      <c r="Y39" s="18"/>
    </row>
    <row r="40" spans="1:25" x14ac:dyDescent="0.2">
      <c r="B40" s="6"/>
      <c r="C40" s="30" t="s">
        <v>69</v>
      </c>
      <c r="D40" s="30" t="s">
        <v>70</v>
      </c>
      <c r="E40" s="30" t="s">
        <v>59</v>
      </c>
      <c r="F40" s="30" t="s">
        <v>71</v>
      </c>
      <c r="G40" s="30" t="s">
        <v>69</v>
      </c>
      <c r="H40" s="30" t="s">
        <v>62</v>
      </c>
      <c r="I40" s="30" t="s">
        <v>72</v>
      </c>
      <c r="J40" s="30" t="s">
        <v>73</v>
      </c>
      <c r="K40" s="30" t="s">
        <v>74</v>
      </c>
      <c r="L40" s="30" t="s">
        <v>75</v>
      </c>
      <c r="M40" s="30" t="s">
        <v>63</v>
      </c>
      <c r="N40" s="30" t="s">
        <v>17</v>
      </c>
      <c r="O40" s="291" t="s">
        <v>64</v>
      </c>
      <c r="P40" s="291"/>
      <c r="Q40" s="291"/>
      <c r="X40" s="18"/>
      <c r="Y40" s="18"/>
    </row>
    <row r="41" spans="1:25" x14ac:dyDescent="0.2">
      <c r="B41" s="6"/>
      <c r="C41" s="52"/>
      <c r="D41" s="53" t="s">
        <v>313</v>
      </c>
      <c r="E41" s="54">
        <v>1</v>
      </c>
      <c r="F41" s="54" t="str">
        <f>J41</f>
        <v>kg NG</v>
      </c>
      <c r="G41" s="42">
        <f>IF($C41="",1,VLOOKUP($C41,$C$22:$H$29,3,FALSE))</f>
        <v>1</v>
      </c>
      <c r="H41" s="43" t="str">
        <f>IF($C41="","",VLOOKUP($C41,$C$22:$H$29,6,FALSE))</f>
        <v/>
      </c>
      <c r="I41" s="44">
        <f t="shared" ref="I41:I43" si="6">IF(D41="","",E41*G41*$D$5)</f>
        <v>1</v>
      </c>
      <c r="J41" s="54" t="s">
        <v>314</v>
      </c>
      <c r="K41" s="45" t="s">
        <v>91</v>
      </c>
      <c r="L41" s="41"/>
      <c r="M41" s="55"/>
      <c r="N41" s="55"/>
      <c r="O41" s="294" t="s">
        <v>81</v>
      </c>
      <c r="P41" s="294"/>
      <c r="Q41" s="294"/>
      <c r="X41" s="18"/>
      <c r="Y41" s="18"/>
    </row>
    <row r="42" spans="1:25" x14ac:dyDescent="0.2">
      <c r="B42" s="6"/>
      <c r="C42" s="48" t="str">
        <f>C27</f>
        <v>Vent_NG</v>
      </c>
      <c r="D42" s="56" t="str">
        <f>CONCATENATE(C27," [to venting and flaring]")</f>
        <v>Vent_NG [to venting and flaring]</v>
      </c>
      <c r="E42" s="54">
        <v>1</v>
      </c>
      <c r="F42" s="54" t="str">
        <f t="shared" ref="F42" si="7">J42</f>
        <v>kg NG</v>
      </c>
      <c r="G42" s="42">
        <f>IF($C42="",1,VLOOKUP($C42,$C$22:$H$29,3,FALSE))</f>
        <v>0</v>
      </c>
      <c r="H42" s="43" t="str">
        <f>IF($C42="","",VLOOKUP($C42,$C$22:$H$29,6,FALSE))</f>
        <v>kg NG/kg NG</v>
      </c>
      <c r="I42" s="227">
        <f t="shared" si="6"/>
        <v>0</v>
      </c>
      <c r="J42" s="54" t="s">
        <v>314</v>
      </c>
      <c r="K42" s="45" t="s">
        <v>91</v>
      </c>
      <c r="L42" s="41"/>
      <c r="M42" s="46"/>
      <c r="N42" s="46"/>
      <c r="O42" s="281" t="str">
        <f>J27</f>
        <v>[kg NG/kg NG] Natural gas vented from centrifugal compressors per reference flow of 1 kg of natural gas sent.</v>
      </c>
      <c r="P42" s="282"/>
      <c r="Q42" s="283"/>
      <c r="X42" s="18"/>
      <c r="Y42" s="18"/>
    </row>
    <row r="43" spans="1:25" x14ac:dyDescent="0.2">
      <c r="B43" s="6"/>
      <c r="C43" s="48"/>
      <c r="D43" s="56"/>
      <c r="E43" s="54"/>
      <c r="F43" s="54"/>
      <c r="G43" s="42">
        <f>IF($C43="",1,VLOOKUP($C43,$C$22:$H$29,3,FALSE))</f>
        <v>1</v>
      </c>
      <c r="H43" s="43" t="str">
        <f>IF($C43="","",VLOOKUP($C43,$C$22:$H$29,6,FALSE))</f>
        <v/>
      </c>
      <c r="I43" s="44" t="str">
        <f t="shared" si="6"/>
        <v/>
      </c>
      <c r="J43" s="54"/>
      <c r="K43" s="45"/>
      <c r="L43" s="41"/>
      <c r="M43" s="46"/>
      <c r="N43" s="46"/>
      <c r="O43" s="294"/>
      <c r="P43" s="294"/>
      <c r="Q43" s="294"/>
      <c r="X43" s="18"/>
      <c r="Y43" s="18"/>
    </row>
    <row r="44" spans="1:25" x14ac:dyDescent="0.2">
      <c r="B44" s="6"/>
      <c r="C44" s="49" t="s">
        <v>65</v>
      </c>
      <c r="D44" s="57" t="s">
        <v>66</v>
      </c>
      <c r="E44" s="50" t="s">
        <v>76</v>
      </c>
      <c r="F44" s="54"/>
      <c r="G44" s="58"/>
      <c r="H44" s="59"/>
      <c r="I44" s="59"/>
      <c r="J44" s="37"/>
      <c r="K44" s="50"/>
      <c r="L44" s="37" t="s">
        <v>78</v>
      </c>
      <c r="M44" s="51"/>
      <c r="N44" s="51"/>
      <c r="O44" s="284"/>
      <c r="P44" s="284"/>
      <c r="Q44" s="284"/>
      <c r="X44" s="18"/>
      <c r="Y44" s="18"/>
    </row>
    <row r="45" spans="1:25" x14ac:dyDescent="0.2">
      <c r="B45" s="6"/>
      <c r="C45" s="2"/>
      <c r="D45" s="2"/>
      <c r="E45" s="2"/>
      <c r="F45" s="2"/>
      <c r="G45" s="2"/>
      <c r="H45" s="2"/>
      <c r="J45" s="2"/>
      <c r="K45" s="2"/>
      <c r="L45" s="2"/>
      <c r="M45" s="2"/>
      <c r="N45" s="2"/>
      <c r="O45" s="2"/>
      <c r="P45" s="2"/>
      <c r="X45" s="18"/>
      <c r="Y45" s="18"/>
    </row>
    <row r="46" spans="1:25" ht="20.25" customHeight="1" x14ac:dyDescent="0.2">
      <c r="B46" s="6"/>
      <c r="C46" s="285" t="s">
        <v>82</v>
      </c>
      <c r="D46" s="286"/>
      <c r="E46" s="286"/>
      <c r="F46" s="286"/>
      <c r="G46" s="286"/>
      <c r="H46" s="286"/>
      <c r="I46" s="286"/>
      <c r="J46" s="286"/>
      <c r="K46" s="286"/>
      <c r="L46" s="286"/>
      <c r="M46" s="286"/>
      <c r="N46" s="286"/>
      <c r="O46" s="286"/>
      <c r="P46" s="286"/>
      <c r="Q46" s="287"/>
    </row>
    <row r="47" spans="1:25" x14ac:dyDescent="0.2">
      <c r="B47" s="6"/>
      <c r="C47" s="2"/>
      <c r="D47" s="2"/>
      <c r="E47" s="2"/>
      <c r="F47" s="2"/>
      <c r="G47" s="2"/>
      <c r="H47" s="2"/>
      <c r="J47" s="2"/>
      <c r="K47" s="2"/>
      <c r="L47" s="2"/>
      <c r="M47" s="2"/>
      <c r="N47" s="2"/>
      <c r="O47" s="2"/>
      <c r="P47" s="2"/>
    </row>
    <row r="48" spans="1:25" x14ac:dyDescent="0.2">
      <c r="B48" s="6"/>
      <c r="C48" s="2"/>
      <c r="D48" s="2"/>
      <c r="E48" s="2"/>
      <c r="F48" s="2"/>
      <c r="G48" s="2"/>
      <c r="H48" s="2"/>
      <c r="J48" s="2"/>
      <c r="K48" s="2"/>
      <c r="L48" s="2"/>
      <c r="M48" s="2"/>
      <c r="N48" s="2"/>
      <c r="O48" s="2"/>
      <c r="P48" s="2"/>
    </row>
    <row r="49" spans="2:16" x14ac:dyDescent="0.2">
      <c r="B49" s="6"/>
      <c r="C49" s="2"/>
      <c r="D49" s="2"/>
      <c r="E49" s="2"/>
      <c r="F49" s="2"/>
      <c r="G49" s="2"/>
      <c r="H49" s="2"/>
      <c r="J49" s="2"/>
      <c r="K49" s="2"/>
      <c r="L49" s="2"/>
      <c r="M49" s="2"/>
      <c r="N49" s="2"/>
      <c r="O49" s="2"/>
      <c r="P49" s="2"/>
    </row>
    <row r="50" spans="2:16" x14ac:dyDescent="0.2">
      <c r="B50" s="6"/>
      <c r="C50" s="2"/>
      <c r="D50" s="2"/>
      <c r="E50" s="2"/>
      <c r="F50" s="2"/>
      <c r="G50" s="2"/>
      <c r="H50" s="2"/>
      <c r="J50" s="2"/>
      <c r="K50" s="2"/>
      <c r="L50" s="2"/>
      <c r="M50" s="2"/>
      <c r="N50" s="2"/>
      <c r="O50" s="2"/>
      <c r="P50" s="2"/>
    </row>
    <row r="51" spans="2:16" x14ac:dyDescent="0.2">
      <c r="B51" s="6"/>
      <c r="C51" s="2"/>
      <c r="D51" s="2"/>
      <c r="E51" s="2"/>
      <c r="F51" s="2"/>
      <c r="G51" s="2"/>
      <c r="H51" s="2"/>
      <c r="J51" s="2"/>
      <c r="K51" s="2"/>
      <c r="L51" s="2"/>
      <c r="M51" s="2"/>
      <c r="N51" s="2"/>
      <c r="O51" s="2"/>
      <c r="P51" s="2"/>
    </row>
    <row r="52" spans="2:16" x14ac:dyDescent="0.2">
      <c r="B52" s="6"/>
      <c r="C52" s="2"/>
      <c r="D52" s="2"/>
      <c r="E52" s="2"/>
      <c r="F52" s="2"/>
      <c r="G52" s="2"/>
      <c r="H52" s="2"/>
      <c r="J52" s="2"/>
      <c r="K52" s="2"/>
      <c r="L52" s="2"/>
      <c r="M52" s="2"/>
      <c r="N52" s="2"/>
      <c r="O52" s="2"/>
      <c r="P52" s="2"/>
    </row>
    <row r="53" spans="2:16" s="2" customFormat="1" x14ac:dyDescent="0.2">
      <c r="B53" s="6"/>
    </row>
    <row r="54" spans="2:16" s="2" customFormat="1" x14ac:dyDescent="0.2">
      <c r="B54" s="6"/>
    </row>
    <row r="55" spans="2:16" s="2" customFormat="1" x14ac:dyDescent="0.2">
      <c r="B55" s="6"/>
    </row>
    <row r="56" spans="2:16" s="2" customFormat="1" x14ac:dyDescent="0.2">
      <c r="B56" s="6"/>
    </row>
    <row r="57" spans="2:16" s="2" customFormat="1" x14ac:dyDescent="0.2">
      <c r="B57" s="6"/>
    </row>
    <row r="58" spans="2:16" s="2" customFormat="1" x14ac:dyDescent="0.2">
      <c r="B58" s="6"/>
    </row>
    <row r="59" spans="2:16" s="2" customFormat="1" x14ac:dyDescent="0.2">
      <c r="B59" s="6"/>
    </row>
    <row r="60" spans="2:16" s="2" customFormat="1" x14ac:dyDescent="0.2">
      <c r="B60" s="6"/>
    </row>
    <row r="61" spans="2:16" s="2" customFormat="1" x14ac:dyDescent="0.2">
      <c r="B61" s="6"/>
    </row>
    <row r="62" spans="2:16" s="2" customFormat="1" x14ac:dyDescent="0.2">
      <c r="B62" s="6"/>
    </row>
    <row r="63" spans="2:16" s="2" customFormat="1" x14ac:dyDescent="0.2">
      <c r="B63" s="6"/>
    </row>
    <row r="64" spans="2:16"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2:16" s="2" customFormat="1" x14ac:dyDescent="0.2">
      <c r="B81" s="6"/>
    </row>
    <row r="82" spans="2:16" s="2" customFormat="1" x14ac:dyDescent="0.2">
      <c r="B82" s="6"/>
    </row>
    <row r="83" spans="2:16" s="2" customFormat="1" x14ac:dyDescent="0.2">
      <c r="B83" s="6"/>
    </row>
    <row r="84" spans="2:16" s="2" customFormat="1" x14ac:dyDescent="0.2">
      <c r="B84" s="6"/>
    </row>
    <row r="85" spans="2:16" x14ac:dyDescent="0.2">
      <c r="B85" s="6"/>
      <c r="C85" s="2"/>
      <c r="D85" s="2"/>
      <c r="E85" s="2"/>
      <c r="F85" s="2"/>
      <c r="G85" s="2"/>
      <c r="H85" s="2"/>
      <c r="J85" s="2"/>
      <c r="K85" s="2"/>
      <c r="L85" s="2"/>
      <c r="M85" s="2"/>
      <c r="N85" s="2"/>
      <c r="O85" s="2"/>
      <c r="P85" s="2"/>
    </row>
    <row r="86" spans="2:16" x14ac:dyDescent="0.2">
      <c r="B86" s="6"/>
      <c r="C86" s="2"/>
      <c r="D86" s="2"/>
      <c r="E86" s="2"/>
      <c r="F86" s="2"/>
      <c r="G86" s="2"/>
      <c r="H86" s="2"/>
      <c r="J86" s="2"/>
      <c r="K86" s="2"/>
      <c r="L86" s="2"/>
      <c r="M86" s="2"/>
      <c r="N86" s="2"/>
      <c r="O86" s="2"/>
      <c r="P86" s="2"/>
    </row>
    <row r="87" spans="2:16" x14ac:dyDescent="0.2">
      <c r="B87" s="6"/>
      <c r="C87" s="2"/>
      <c r="D87" s="2"/>
      <c r="E87" s="2"/>
      <c r="F87" s="2"/>
      <c r="G87" s="2"/>
      <c r="H87" s="2"/>
      <c r="J87" s="2"/>
      <c r="K87" s="2"/>
      <c r="L87" s="2"/>
      <c r="M87" s="2"/>
      <c r="N87" s="2"/>
      <c r="O87" s="2"/>
      <c r="P87" s="2"/>
    </row>
    <row r="88" spans="2:16" x14ac:dyDescent="0.2">
      <c r="B88" s="6"/>
      <c r="C88" s="2"/>
      <c r="D88" s="2"/>
      <c r="E88" s="2"/>
      <c r="F88" s="2"/>
      <c r="G88" s="2"/>
      <c r="H88" s="2"/>
      <c r="J88" s="2"/>
      <c r="K88" s="2"/>
      <c r="L88" s="2"/>
      <c r="M88" s="2"/>
      <c r="N88" s="2"/>
      <c r="O88" s="2"/>
      <c r="P88" s="2"/>
    </row>
    <row r="89" spans="2:16" x14ac:dyDescent="0.2">
      <c r="B89" s="6"/>
      <c r="C89" s="2"/>
      <c r="D89" s="2"/>
      <c r="E89" s="2"/>
      <c r="F89" s="2"/>
      <c r="G89" s="2"/>
      <c r="H89" s="2"/>
      <c r="J89" s="2"/>
      <c r="K89" s="2"/>
      <c r="L89" s="2"/>
      <c r="M89" s="2"/>
      <c r="N89" s="2"/>
      <c r="O89" s="2"/>
      <c r="P89" s="2"/>
    </row>
    <row r="90" spans="2:16" x14ac:dyDescent="0.2">
      <c r="B90" s="6"/>
      <c r="C90" s="2"/>
      <c r="D90" s="2"/>
      <c r="E90" s="2"/>
      <c r="F90" s="2"/>
      <c r="G90" s="2"/>
      <c r="H90" s="2"/>
      <c r="J90" s="2"/>
      <c r="K90" s="2"/>
      <c r="L90" s="2"/>
      <c r="M90" s="2"/>
      <c r="N90" s="2"/>
      <c r="O90" s="2"/>
      <c r="P90" s="2"/>
    </row>
    <row r="91" spans="2:16" x14ac:dyDescent="0.2">
      <c r="B91" s="6"/>
      <c r="C91" s="2"/>
      <c r="D91" s="2"/>
      <c r="E91" s="2"/>
      <c r="F91" s="2"/>
      <c r="G91" s="2"/>
      <c r="H91" s="2"/>
      <c r="J91" s="2"/>
      <c r="K91" s="2"/>
      <c r="L91" s="2"/>
      <c r="M91" s="2"/>
      <c r="N91" s="2"/>
      <c r="O91" s="2"/>
      <c r="P91" s="2"/>
    </row>
    <row r="92" spans="2:16" x14ac:dyDescent="0.2">
      <c r="B92" s="6"/>
      <c r="C92" s="2"/>
      <c r="D92" s="2"/>
      <c r="E92" s="2"/>
      <c r="F92" s="2"/>
      <c r="G92" s="2"/>
      <c r="H92" s="2"/>
      <c r="J92" s="2"/>
      <c r="K92" s="2"/>
      <c r="L92" s="2"/>
      <c r="M92" s="2"/>
      <c r="N92" s="2"/>
      <c r="O92" s="2"/>
      <c r="P92" s="2"/>
    </row>
    <row r="93" spans="2:16" x14ac:dyDescent="0.2">
      <c r="B93" s="6"/>
      <c r="C93" s="2"/>
      <c r="D93" s="2"/>
      <c r="E93" s="2"/>
      <c r="F93" s="2"/>
      <c r="G93" s="2"/>
      <c r="H93" s="2"/>
      <c r="J93" s="2"/>
      <c r="K93" s="2"/>
      <c r="L93" s="2"/>
      <c r="M93" s="2"/>
      <c r="N93" s="2"/>
      <c r="O93" s="2"/>
      <c r="P93" s="2"/>
    </row>
    <row r="94" spans="2:16" x14ac:dyDescent="0.2">
      <c r="B94" s="6"/>
      <c r="C94" s="2"/>
      <c r="D94" s="2"/>
      <c r="E94" s="2"/>
      <c r="F94" s="2"/>
      <c r="G94" s="2"/>
      <c r="H94" s="2"/>
      <c r="J94" s="2"/>
      <c r="K94" s="2"/>
      <c r="L94" s="2"/>
      <c r="M94" s="2"/>
      <c r="N94" s="2"/>
      <c r="O94" s="2"/>
      <c r="P94" s="2"/>
    </row>
    <row r="95" spans="2:16" x14ac:dyDescent="0.2">
      <c r="B95" s="6"/>
      <c r="C95" s="2"/>
      <c r="D95" s="2"/>
      <c r="E95" s="2"/>
      <c r="F95" s="2"/>
      <c r="G95" s="2"/>
      <c r="H95" s="2"/>
      <c r="J95" s="2"/>
      <c r="K95" s="2"/>
      <c r="L95" s="2"/>
      <c r="M95" s="2"/>
      <c r="N95" s="2"/>
      <c r="O95" s="2"/>
      <c r="P95" s="2"/>
    </row>
    <row r="96" spans="2:16" x14ac:dyDescent="0.2">
      <c r="B96" s="6"/>
      <c r="C96" s="2"/>
      <c r="D96" s="2"/>
      <c r="E96" s="2"/>
      <c r="F96" s="2"/>
      <c r="G96" s="2"/>
      <c r="H96" s="2"/>
      <c r="J96" s="2"/>
      <c r="K96" s="2"/>
      <c r="L96" s="2"/>
      <c r="M96" s="2"/>
      <c r="N96" s="2"/>
      <c r="O96" s="2"/>
      <c r="P96" s="2"/>
    </row>
    <row r="97" spans="1:25" x14ac:dyDescent="0.2">
      <c r="B97" s="6"/>
      <c r="C97" s="2"/>
      <c r="D97" s="2"/>
      <c r="E97" s="2"/>
      <c r="F97" s="2"/>
      <c r="G97" s="2"/>
      <c r="H97" s="2"/>
      <c r="J97" s="2"/>
      <c r="K97" s="2"/>
      <c r="L97" s="2"/>
      <c r="M97" s="2"/>
      <c r="N97" s="2"/>
      <c r="O97" s="2"/>
      <c r="P97" s="2"/>
    </row>
    <row r="98" spans="1:25" x14ac:dyDescent="0.2">
      <c r="B98" s="60" t="s">
        <v>83</v>
      </c>
      <c r="C98" s="2"/>
      <c r="D98" s="2"/>
      <c r="E98" s="2"/>
      <c r="F98" s="2"/>
      <c r="G98" s="2"/>
      <c r="H98" s="2"/>
      <c r="J98" s="2"/>
      <c r="K98" s="2"/>
      <c r="L98" s="2"/>
      <c r="M98" s="2"/>
      <c r="N98" s="2"/>
      <c r="O98" s="2"/>
      <c r="P98" s="2"/>
    </row>
    <row r="99" spans="1:25" s="61" customFormat="1" x14ac:dyDescent="0.2">
      <c r="A99" s="6"/>
      <c r="B99" s="6"/>
      <c r="C99" s="6" t="s">
        <v>84</v>
      </c>
      <c r="D99" s="6" t="s">
        <v>85</v>
      </c>
      <c r="E99" s="6" t="s">
        <v>86</v>
      </c>
      <c r="F99" s="6"/>
      <c r="G99" s="6"/>
      <c r="H99" s="6" t="s">
        <v>75</v>
      </c>
      <c r="I99" s="6"/>
      <c r="J99" s="6" t="s">
        <v>74</v>
      </c>
      <c r="K99" s="6"/>
      <c r="L99" s="6"/>
      <c r="M99" s="6"/>
      <c r="N99" s="6"/>
      <c r="O99" s="6"/>
      <c r="P99" s="6"/>
      <c r="Q99" s="6"/>
      <c r="R99" s="6"/>
      <c r="S99" s="6"/>
      <c r="T99" s="6"/>
      <c r="U99" s="6"/>
      <c r="V99" s="6"/>
      <c r="W99" s="6"/>
      <c r="X99" s="6"/>
      <c r="Y99" s="6"/>
    </row>
    <row r="100" spans="1:25" x14ac:dyDescent="0.2">
      <c r="B100" s="6"/>
      <c r="C100" s="62" t="s">
        <v>78</v>
      </c>
      <c r="D100" s="62" t="s">
        <v>78</v>
      </c>
      <c r="E100" s="62" t="s">
        <v>78</v>
      </c>
      <c r="F100" s="2"/>
      <c r="G100" s="2"/>
      <c r="H100" s="62" t="s">
        <v>78</v>
      </c>
      <c r="J100" s="2"/>
      <c r="K100" s="2"/>
      <c r="L100" s="2"/>
      <c r="M100" s="2"/>
      <c r="N100" s="2"/>
      <c r="O100" s="2"/>
      <c r="P100" s="2"/>
    </row>
    <row r="101" spans="1:25" s="2" customFormat="1" x14ac:dyDescent="0.2">
      <c r="B101" s="6"/>
      <c r="C101" s="14" t="s">
        <v>87</v>
      </c>
      <c r="D101" s="2" t="s">
        <v>88</v>
      </c>
      <c r="E101" s="2" t="s">
        <v>89</v>
      </c>
      <c r="H101" s="2" t="s">
        <v>90</v>
      </c>
      <c r="J101" s="2" t="s">
        <v>91</v>
      </c>
    </row>
    <row r="102" spans="1:25" s="2" customFormat="1" x14ac:dyDescent="0.2">
      <c r="B102" s="6"/>
      <c r="C102" s="2" t="s">
        <v>92</v>
      </c>
      <c r="D102" s="2" t="s">
        <v>93</v>
      </c>
      <c r="E102" s="2" t="s">
        <v>94</v>
      </c>
      <c r="H102" s="2" t="s">
        <v>95</v>
      </c>
      <c r="J102" s="2" t="s">
        <v>96</v>
      </c>
    </row>
    <row r="103" spans="1:25" s="2" customFormat="1" x14ac:dyDescent="0.2">
      <c r="B103" s="6"/>
      <c r="C103" s="2" t="s">
        <v>97</v>
      </c>
      <c r="D103" s="2" t="s">
        <v>98</v>
      </c>
      <c r="E103" s="2" t="s">
        <v>99</v>
      </c>
      <c r="H103" s="2" t="s">
        <v>100</v>
      </c>
    </row>
    <row r="104" spans="1:25" s="2" customFormat="1" x14ac:dyDescent="0.2">
      <c r="B104" s="6"/>
      <c r="C104" s="2" t="s">
        <v>101</v>
      </c>
      <c r="D104" s="2" t="s">
        <v>102</v>
      </c>
      <c r="E104" s="2" t="s">
        <v>103</v>
      </c>
      <c r="H104" s="2" t="s">
        <v>104</v>
      </c>
    </row>
    <row r="105" spans="1:25" s="2" customFormat="1" x14ac:dyDescent="0.2">
      <c r="B105" s="6"/>
      <c r="C105" s="2" t="s">
        <v>105</v>
      </c>
      <c r="E105" s="2" t="s">
        <v>106</v>
      </c>
      <c r="H105" s="2" t="s">
        <v>106</v>
      </c>
    </row>
    <row r="106" spans="1:25" s="2" customFormat="1" x14ac:dyDescent="0.2">
      <c r="B106" s="6"/>
      <c r="C106" s="2" t="s">
        <v>107</v>
      </c>
    </row>
    <row r="107" spans="1:25" s="2" customFormat="1" x14ac:dyDescent="0.2">
      <c r="B107" s="6"/>
      <c r="C107" s="2" t="s">
        <v>108</v>
      </c>
    </row>
    <row r="108" spans="1:25" s="2" customFormat="1" x14ac:dyDescent="0.2">
      <c r="B108" s="6"/>
      <c r="C108" s="2" t="s">
        <v>109</v>
      </c>
    </row>
    <row r="109" spans="1:25" s="2" customFormat="1" x14ac:dyDescent="0.2">
      <c r="B109" s="6"/>
      <c r="C109" s="14" t="s">
        <v>110</v>
      </c>
    </row>
    <row r="110" spans="1:25" s="2" customFormat="1" x14ac:dyDescent="0.2">
      <c r="B110" s="6"/>
      <c r="C110" s="3"/>
      <c r="D110" s="3"/>
      <c r="E110" s="3"/>
      <c r="F110" s="3"/>
      <c r="G110" s="3"/>
      <c r="H110" s="3"/>
      <c r="J110" s="3"/>
      <c r="K110" s="3"/>
      <c r="L110" s="3"/>
      <c r="M110" s="3"/>
      <c r="N110" s="3"/>
      <c r="O110" s="3"/>
      <c r="P110" s="3"/>
    </row>
    <row r="111" spans="1:25" s="2" customFormat="1" x14ac:dyDescent="0.2">
      <c r="B111" s="6"/>
      <c r="C111" s="3"/>
      <c r="D111" s="3"/>
      <c r="E111" s="3"/>
      <c r="F111" s="3"/>
      <c r="G111" s="3"/>
      <c r="H111" s="3"/>
      <c r="J111" s="3"/>
      <c r="K111" s="3"/>
      <c r="L111" s="3"/>
      <c r="M111" s="3"/>
      <c r="N111" s="3"/>
      <c r="O111" s="3"/>
      <c r="P111" s="3"/>
    </row>
    <row r="112" spans="1:25" s="2" customFormat="1" x14ac:dyDescent="0.2">
      <c r="B112" s="6"/>
      <c r="C112" s="3"/>
      <c r="D112" s="3"/>
      <c r="E112" s="3"/>
      <c r="F112" s="3"/>
      <c r="G112" s="3"/>
      <c r="H112" s="3"/>
      <c r="J112" s="3"/>
      <c r="K112" s="3"/>
      <c r="L112" s="3"/>
      <c r="M112" s="3"/>
      <c r="N112" s="3"/>
      <c r="O112" s="3"/>
      <c r="P112" s="3"/>
    </row>
    <row r="113" spans="2:16" s="2" customFormat="1" x14ac:dyDescent="0.2">
      <c r="B113" s="6"/>
      <c r="C113" s="3"/>
      <c r="D113" s="3"/>
      <c r="E113" s="3"/>
      <c r="F113" s="3"/>
      <c r="G113" s="3"/>
      <c r="H113" s="3"/>
      <c r="J113" s="3"/>
      <c r="K113" s="3"/>
      <c r="L113" s="3"/>
      <c r="M113" s="3"/>
      <c r="N113" s="3"/>
      <c r="O113" s="3"/>
      <c r="P113" s="3"/>
    </row>
    <row r="114" spans="2:16" s="2" customFormat="1" x14ac:dyDescent="0.2">
      <c r="B114" s="6"/>
      <c r="C114" s="3"/>
      <c r="D114" s="3"/>
      <c r="E114" s="3"/>
      <c r="F114" s="3"/>
      <c r="G114" s="3"/>
      <c r="H114" s="3"/>
      <c r="J114" s="3"/>
      <c r="K114" s="3"/>
      <c r="L114" s="3"/>
      <c r="M114" s="3"/>
      <c r="N114" s="3"/>
      <c r="O114" s="3"/>
      <c r="P114" s="3"/>
    </row>
    <row r="115" spans="2:16" s="2" customFormat="1" x14ac:dyDescent="0.2">
      <c r="B115" s="6"/>
      <c r="C115" s="3"/>
      <c r="D115" s="3"/>
      <c r="E115" s="3"/>
      <c r="F115" s="3"/>
      <c r="G115" s="3"/>
      <c r="H115" s="3"/>
      <c r="J115" s="3"/>
      <c r="K115" s="3"/>
      <c r="L115" s="3"/>
      <c r="M115" s="3"/>
      <c r="N115" s="3"/>
      <c r="O115" s="3"/>
      <c r="P115" s="3"/>
    </row>
    <row r="116" spans="2:16" s="2" customFormat="1" x14ac:dyDescent="0.2">
      <c r="B116" s="6"/>
      <c r="C116" s="3"/>
      <c r="D116" s="3"/>
      <c r="E116" s="3"/>
      <c r="F116" s="3"/>
      <c r="G116" s="3"/>
      <c r="H116" s="3"/>
      <c r="J116" s="3"/>
      <c r="K116" s="3"/>
      <c r="L116" s="3"/>
      <c r="M116" s="3"/>
      <c r="N116" s="3"/>
      <c r="O116" s="3"/>
      <c r="P116" s="3"/>
    </row>
    <row r="117" spans="2:16" x14ac:dyDescent="0.2">
      <c r="B117" s="6"/>
    </row>
    <row r="118" spans="2:16" x14ac:dyDescent="0.2">
      <c r="B118" s="6"/>
    </row>
    <row r="119" spans="2:16" x14ac:dyDescent="0.2">
      <c r="B119" s="6"/>
    </row>
    <row r="120" spans="2:16" x14ac:dyDescent="0.2">
      <c r="B120" s="6"/>
    </row>
    <row r="121" spans="2:16" x14ac:dyDescent="0.2">
      <c r="B121" s="6"/>
    </row>
    <row r="122" spans="2:16" x14ac:dyDescent="0.2">
      <c r="B122" s="6"/>
    </row>
    <row r="123" spans="2:16" x14ac:dyDescent="0.2">
      <c r="B123" s="6"/>
    </row>
    <row r="124" spans="2:16" x14ac:dyDescent="0.2">
      <c r="B124" s="6"/>
    </row>
    <row r="125" spans="2:16" x14ac:dyDescent="0.2">
      <c r="B125" s="6"/>
    </row>
    <row r="126" spans="2:16" x14ac:dyDescent="0.2">
      <c r="B126" s="6"/>
    </row>
    <row r="127" spans="2:16" x14ac:dyDescent="0.2">
      <c r="B127" s="6"/>
    </row>
    <row r="128" spans="2:16"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sheetData>
  <sheetProtection formatCells="0" formatRows="0" insertRows="0" insertHyperlinks="0" deleteRows="0" selectLockedCells="1"/>
  <mergeCells count="47">
    <mergeCell ref="B11:C11"/>
    <mergeCell ref="D11:E11"/>
    <mergeCell ref="B1:Q1"/>
    <mergeCell ref="B2:Q2"/>
    <mergeCell ref="B4:C4"/>
    <mergeCell ref="D4:E4"/>
    <mergeCell ref="B5:C5"/>
    <mergeCell ref="G5:J5"/>
    <mergeCell ref="B6:C6"/>
    <mergeCell ref="D6:O6"/>
    <mergeCell ref="B8:Q8"/>
    <mergeCell ref="B10:C10"/>
    <mergeCell ref="D10:E10"/>
    <mergeCell ref="J23:Q23"/>
    <mergeCell ref="J24:Q24"/>
    <mergeCell ref="B12:C12"/>
    <mergeCell ref="D12:E12"/>
    <mergeCell ref="B13:C13"/>
    <mergeCell ref="D13:E13"/>
    <mergeCell ref="G13:O16"/>
    <mergeCell ref="B14:C14"/>
    <mergeCell ref="D14:E14"/>
    <mergeCell ref="B15:C15"/>
    <mergeCell ref="D15:E15"/>
    <mergeCell ref="B16:C16"/>
    <mergeCell ref="D16:E16"/>
    <mergeCell ref="C46:Q46"/>
    <mergeCell ref="B31:Q31"/>
    <mergeCell ref="O33:Q33"/>
    <mergeCell ref="O34:Q34"/>
    <mergeCell ref="B17:C17"/>
    <mergeCell ref="D17:E17"/>
    <mergeCell ref="B20:Q20"/>
    <mergeCell ref="J22:Q22"/>
    <mergeCell ref="O43:Q43"/>
    <mergeCell ref="J28:Q28"/>
    <mergeCell ref="J26:Q26"/>
    <mergeCell ref="B38:Q38"/>
    <mergeCell ref="O40:Q40"/>
    <mergeCell ref="O41:Q41"/>
    <mergeCell ref="O35:Q35"/>
    <mergeCell ref="O36:Q36"/>
    <mergeCell ref="J29:Q29"/>
    <mergeCell ref="O42:Q42"/>
    <mergeCell ref="J27:Q27"/>
    <mergeCell ref="J25:Q25"/>
    <mergeCell ref="O44:Q44"/>
  </mergeCells>
  <conditionalFormatting sqref="H41 H43:H44 H34:H35">
    <cfRule type="cellIs" dxfId="7" priority="62" stopIfTrue="1" operator="equal">
      <formula>0</formula>
    </cfRule>
  </conditionalFormatting>
  <conditionalFormatting sqref="G41 G43:G44 G34:G35">
    <cfRule type="cellIs" dxfId="6" priority="61" stopIfTrue="1" operator="equal">
      <formula>1</formula>
    </cfRule>
  </conditionalFormatting>
  <conditionalFormatting sqref="H42">
    <cfRule type="cellIs" dxfId="5" priority="22" stopIfTrue="1" operator="equal">
      <formula>0</formula>
    </cfRule>
  </conditionalFormatting>
  <conditionalFormatting sqref="G42">
    <cfRule type="cellIs" dxfId="4" priority="21" stopIfTrue="1" operator="equal">
      <formula>1</formula>
    </cfRule>
  </conditionalFormatting>
  <dataValidations count="7">
    <dataValidation type="list" allowBlank="1" showInputMessage="1" showErrorMessage="1" sqref="WVT983028:WVT983035 L41:L43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WLX983028:WLX983035 WCB983028:WCB983035 VSF983028:VSF983035 VIJ983028:VIJ983035 UYN983028:UYN983035 UOR983028:UOR983035 UEV983028:UEV983035 TUZ983028:TUZ983035 TLD983028:TLD983035 TBH983028:TBH983035 SRL983028:SRL983035 SHP983028:SHP983035 RXT983028:RXT983035 RNX983028:RNX983035 REB983028:REB983035 QUF983028:QUF983035 QKJ983028:QKJ983035 QAN983028:QAN983035 PQR983028:PQR983035 PGV983028:PGV983035 OWZ983028:OWZ983035 OND983028:OND983035 ODH983028:ODH983035 NTL983028:NTL983035 NJP983028:NJP983035 MZT983028:MZT983035 MPX983028:MPX983035 MGB983028:MGB983035 LWF983028:LWF983035 LMJ983028:LMJ983035 LCN983028:LCN983035 KSR983028:KSR983035 KIV983028:KIV983035 JYZ983028:JYZ983035 JPD983028:JPD983035 JFH983028:JFH983035 IVL983028:IVL983035 ILP983028:ILP983035 IBT983028:IBT983035 HRX983028:HRX983035 HIB983028:HIB983035 GYF983028:GYF983035 GOJ983028:GOJ983035 GEN983028:GEN983035 FUR983028:FUR983035 FKV983028:FKV983035 FAZ983028:FAZ983035 ERD983028:ERD983035 EHH983028:EHH983035 DXL983028:DXL983035 DNP983028:DNP983035 DDT983028:DDT983035 CTX983028:CTX983035 CKB983028:CKB983035 CAF983028:CAF983035 BQJ983028:BQJ983035 BGN983028:BGN983035 AWR983028:AWR983035 AMV983028:AMV983035 ACZ983028:ACZ983035 TD983028:TD983035 JH983028:JH983035 L983028:L983035 WVT917492:WVT917499 WLX917492:WLX917499 WCB917492:WCB917499 VSF917492:VSF917499 VIJ917492:VIJ917499 UYN917492:UYN917499 UOR917492:UOR917499 UEV917492:UEV917499 TUZ917492:TUZ917499 TLD917492:TLD917499 TBH917492:TBH917499 SRL917492:SRL917499 SHP917492:SHP917499 RXT917492:RXT917499 RNX917492:RNX917499 REB917492:REB917499 QUF917492:QUF917499 QKJ917492:QKJ917499 QAN917492:QAN917499 PQR917492:PQR917499 PGV917492:PGV917499 OWZ917492:OWZ917499 OND917492:OND917499 ODH917492:ODH917499 NTL917492:NTL917499 NJP917492:NJP917499 MZT917492:MZT917499 MPX917492:MPX917499 MGB917492:MGB917499 LWF917492:LWF917499 LMJ917492:LMJ917499 LCN917492:LCN917499 KSR917492:KSR917499 KIV917492:KIV917499 JYZ917492:JYZ917499 JPD917492:JPD917499 JFH917492:JFH917499 IVL917492:IVL917499 ILP917492:ILP917499 IBT917492:IBT917499 HRX917492:HRX917499 HIB917492:HIB917499 GYF917492:GYF917499 GOJ917492:GOJ917499 GEN917492:GEN917499 FUR917492:FUR917499 FKV917492:FKV917499 FAZ917492:FAZ917499 ERD917492:ERD917499 EHH917492:EHH917499 DXL917492:DXL917499 DNP917492:DNP917499 DDT917492:DDT917499 CTX917492:CTX917499 CKB917492:CKB917499 CAF917492:CAF917499 BQJ917492:BQJ917499 BGN917492:BGN917499 AWR917492:AWR917499 AMV917492:AMV917499 ACZ917492:ACZ917499 TD917492:TD917499 JH917492:JH917499 L917492:L917499 WVT851956:WVT851963 WLX851956:WLX851963 WCB851956:WCB851963 VSF851956:VSF851963 VIJ851956:VIJ851963 UYN851956:UYN851963 UOR851956:UOR851963 UEV851956:UEV851963 TUZ851956:TUZ851963 TLD851956:TLD851963 TBH851956:TBH851963 SRL851956:SRL851963 SHP851956:SHP851963 RXT851956:RXT851963 RNX851956:RNX851963 REB851956:REB851963 QUF851956:QUF851963 QKJ851956:QKJ851963 QAN851956:QAN851963 PQR851956:PQR851963 PGV851956:PGV851963 OWZ851956:OWZ851963 OND851956:OND851963 ODH851956:ODH851963 NTL851956:NTL851963 NJP851956:NJP851963 MZT851956:MZT851963 MPX851956:MPX851963 MGB851956:MGB851963 LWF851956:LWF851963 LMJ851956:LMJ851963 LCN851956:LCN851963 KSR851956:KSR851963 KIV851956:KIV851963 JYZ851956:JYZ851963 JPD851956:JPD851963 JFH851956:JFH851963 IVL851956:IVL851963 ILP851956:ILP851963 IBT851956:IBT851963 HRX851956:HRX851963 HIB851956:HIB851963 GYF851956:GYF851963 GOJ851956:GOJ851963 GEN851956:GEN851963 FUR851956:FUR851963 FKV851956:FKV851963 FAZ851956:FAZ851963 ERD851956:ERD851963 EHH851956:EHH851963 DXL851956:DXL851963 DNP851956:DNP851963 DDT851956:DDT851963 CTX851956:CTX851963 CKB851956:CKB851963 CAF851956:CAF851963 BQJ851956:BQJ851963 BGN851956:BGN851963 AWR851956:AWR851963 AMV851956:AMV851963 ACZ851956:ACZ851963 TD851956:TD851963 JH851956:JH851963 L851956:L851963 WVT786420:WVT786427 WLX786420:WLX786427 WCB786420:WCB786427 VSF786420:VSF786427 VIJ786420:VIJ786427 UYN786420:UYN786427 UOR786420:UOR786427 UEV786420:UEV786427 TUZ786420:TUZ786427 TLD786420:TLD786427 TBH786420:TBH786427 SRL786420:SRL786427 SHP786420:SHP786427 RXT786420:RXT786427 RNX786420:RNX786427 REB786420:REB786427 QUF786420:QUF786427 QKJ786420:QKJ786427 QAN786420:QAN786427 PQR786420:PQR786427 PGV786420:PGV786427 OWZ786420:OWZ786427 OND786420:OND786427 ODH786420:ODH786427 NTL786420:NTL786427 NJP786420:NJP786427 MZT786420:MZT786427 MPX786420:MPX786427 MGB786420:MGB786427 LWF786420:LWF786427 LMJ786420:LMJ786427 LCN786420:LCN786427 KSR786420:KSR786427 KIV786420:KIV786427 JYZ786420:JYZ786427 JPD786420:JPD786427 JFH786420:JFH786427 IVL786420:IVL786427 ILP786420:ILP786427 IBT786420:IBT786427 HRX786420:HRX786427 HIB786420:HIB786427 GYF786420:GYF786427 GOJ786420:GOJ786427 GEN786420:GEN786427 FUR786420:FUR786427 FKV786420:FKV786427 FAZ786420:FAZ786427 ERD786420:ERD786427 EHH786420:EHH786427 DXL786420:DXL786427 DNP786420:DNP786427 DDT786420:DDT786427 CTX786420:CTX786427 CKB786420:CKB786427 CAF786420:CAF786427 BQJ786420:BQJ786427 BGN786420:BGN786427 AWR786420:AWR786427 AMV786420:AMV786427 ACZ786420:ACZ786427 TD786420:TD786427 JH786420:JH786427 L786420:L786427 WVT720884:WVT720891 WLX720884:WLX720891 WCB720884:WCB720891 VSF720884:VSF720891 VIJ720884:VIJ720891 UYN720884:UYN720891 UOR720884:UOR720891 UEV720884:UEV720891 TUZ720884:TUZ720891 TLD720884:TLD720891 TBH720884:TBH720891 SRL720884:SRL720891 SHP720884:SHP720891 RXT720884:RXT720891 RNX720884:RNX720891 REB720884:REB720891 QUF720884:QUF720891 QKJ720884:QKJ720891 QAN720884:QAN720891 PQR720884:PQR720891 PGV720884:PGV720891 OWZ720884:OWZ720891 OND720884:OND720891 ODH720884:ODH720891 NTL720884:NTL720891 NJP720884:NJP720891 MZT720884:MZT720891 MPX720884:MPX720891 MGB720884:MGB720891 LWF720884:LWF720891 LMJ720884:LMJ720891 LCN720884:LCN720891 KSR720884:KSR720891 KIV720884:KIV720891 JYZ720884:JYZ720891 JPD720884:JPD720891 JFH720884:JFH720891 IVL720884:IVL720891 ILP720884:ILP720891 IBT720884:IBT720891 HRX720884:HRX720891 HIB720884:HIB720891 GYF720884:GYF720891 GOJ720884:GOJ720891 GEN720884:GEN720891 FUR720884:FUR720891 FKV720884:FKV720891 FAZ720884:FAZ720891 ERD720884:ERD720891 EHH720884:EHH720891 DXL720884:DXL720891 DNP720884:DNP720891 DDT720884:DDT720891 CTX720884:CTX720891 CKB720884:CKB720891 CAF720884:CAF720891 BQJ720884:BQJ720891 BGN720884:BGN720891 AWR720884:AWR720891 AMV720884:AMV720891 ACZ720884:ACZ720891 TD720884:TD720891 JH720884:JH720891 L720884:L720891 WVT655348:WVT655355 WLX655348:WLX655355 WCB655348:WCB655355 VSF655348:VSF655355 VIJ655348:VIJ655355 UYN655348:UYN655355 UOR655348:UOR655355 UEV655348:UEV655355 TUZ655348:TUZ655355 TLD655348:TLD655355 TBH655348:TBH655355 SRL655348:SRL655355 SHP655348:SHP655355 RXT655348:RXT655355 RNX655348:RNX655355 REB655348:REB655355 QUF655348:QUF655355 QKJ655348:QKJ655355 QAN655348:QAN655355 PQR655348:PQR655355 PGV655348:PGV655355 OWZ655348:OWZ655355 OND655348:OND655355 ODH655348:ODH655355 NTL655348:NTL655355 NJP655348:NJP655355 MZT655348:MZT655355 MPX655348:MPX655355 MGB655348:MGB655355 LWF655348:LWF655355 LMJ655348:LMJ655355 LCN655348:LCN655355 KSR655348:KSR655355 KIV655348:KIV655355 JYZ655348:JYZ655355 JPD655348:JPD655355 JFH655348:JFH655355 IVL655348:IVL655355 ILP655348:ILP655355 IBT655348:IBT655355 HRX655348:HRX655355 HIB655348:HIB655355 GYF655348:GYF655355 GOJ655348:GOJ655355 GEN655348:GEN655355 FUR655348:FUR655355 FKV655348:FKV655355 FAZ655348:FAZ655355 ERD655348:ERD655355 EHH655348:EHH655355 DXL655348:DXL655355 DNP655348:DNP655355 DDT655348:DDT655355 CTX655348:CTX655355 CKB655348:CKB655355 CAF655348:CAF655355 BQJ655348:BQJ655355 BGN655348:BGN655355 AWR655348:AWR655355 AMV655348:AMV655355 ACZ655348:ACZ655355 TD655348:TD655355 JH655348:JH655355 L655348:L655355 WVT589812:WVT589819 WLX589812:WLX589819 WCB589812:WCB589819 VSF589812:VSF589819 VIJ589812:VIJ589819 UYN589812:UYN589819 UOR589812:UOR589819 UEV589812:UEV589819 TUZ589812:TUZ589819 TLD589812:TLD589819 TBH589812:TBH589819 SRL589812:SRL589819 SHP589812:SHP589819 RXT589812:RXT589819 RNX589812:RNX589819 REB589812:REB589819 QUF589812:QUF589819 QKJ589812:QKJ589819 QAN589812:QAN589819 PQR589812:PQR589819 PGV589812:PGV589819 OWZ589812:OWZ589819 OND589812:OND589819 ODH589812:ODH589819 NTL589812:NTL589819 NJP589812:NJP589819 MZT589812:MZT589819 MPX589812:MPX589819 MGB589812:MGB589819 LWF589812:LWF589819 LMJ589812:LMJ589819 LCN589812:LCN589819 KSR589812:KSR589819 KIV589812:KIV589819 JYZ589812:JYZ589819 JPD589812:JPD589819 JFH589812:JFH589819 IVL589812:IVL589819 ILP589812:ILP589819 IBT589812:IBT589819 HRX589812:HRX589819 HIB589812:HIB589819 GYF589812:GYF589819 GOJ589812:GOJ589819 GEN589812:GEN589819 FUR589812:FUR589819 FKV589812:FKV589819 FAZ589812:FAZ589819 ERD589812:ERD589819 EHH589812:EHH589819 DXL589812:DXL589819 DNP589812:DNP589819 DDT589812:DDT589819 CTX589812:CTX589819 CKB589812:CKB589819 CAF589812:CAF589819 BQJ589812:BQJ589819 BGN589812:BGN589819 AWR589812:AWR589819 AMV589812:AMV589819 ACZ589812:ACZ589819 TD589812:TD589819 JH589812:JH589819 L589812:L589819 WVT524276:WVT524283 WLX524276:WLX524283 WCB524276:WCB524283 VSF524276:VSF524283 VIJ524276:VIJ524283 UYN524276:UYN524283 UOR524276:UOR524283 UEV524276:UEV524283 TUZ524276:TUZ524283 TLD524276:TLD524283 TBH524276:TBH524283 SRL524276:SRL524283 SHP524276:SHP524283 RXT524276:RXT524283 RNX524276:RNX524283 REB524276:REB524283 QUF524276:QUF524283 QKJ524276:QKJ524283 QAN524276:QAN524283 PQR524276:PQR524283 PGV524276:PGV524283 OWZ524276:OWZ524283 OND524276:OND524283 ODH524276:ODH524283 NTL524276:NTL524283 NJP524276:NJP524283 MZT524276:MZT524283 MPX524276:MPX524283 MGB524276:MGB524283 LWF524276:LWF524283 LMJ524276:LMJ524283 LCN524276:LCN524283 KSR524276:KSR524283 KIV524276:KIV524283 JYZ524276:JYZ524283 JPD524276:JPD524283 JFH524276:JFH524283 IVL524276:IVL524283 ILP524276:ILP524283 IBT524276:IBT524283 HRX524276:HRX524283 HIB524276:HIB524283 GYF524276:GYF524283 GOJ524276:GOJ524283 GEN524276:GEN524283 FUR524276:FUR524283 FKV524276:FKV524283 FAZ524276:FAZ524283 ERD524276:ERD524283 EHH524276:EHH524283 DXL524276:DXL524283 DNP524276:DNP524283 DDT524276:DDT524283 CTX524276:CTX524283 CKB524276:CKB524283 CAF524276:CAF524283 BQJ524276:BQJ524283 BGN524276:BGN524283 AWR524276:AWR524283 AMV524276:AMV524283 ACZ524276:ACZ524283 TD524276:TD524283 JH524276:JH524283 L524276:L524283 WVT458740:WVT458747 WLX458740:WLX458747 WCB458740:WCB458747 VSF458740:VSF458747 VIJ458740:VIJ458747 UYN458740:UYN458747 UOR458740:UOR458747 UEV458740:UEV458747 TUZ458740:TUZ458747 TLD458740:TLD458747 TBH458740:TBH458747 SRL458740:SRL458747 SHP458740:SHP458747 RXT458740:RXT458747 RNX458740:RNX458747 REB458740:REB458747 QUF458740:QUF458747 QKJ458740:QKJ458747 QAN458740:QAN458747 PQR458740:PQR458747 PGV458740:PGV458747 OWZ458740:OWZ458747 OND458740:OND458747 ODH458740:ODH458747 NTL458740:NTL458747 NJP458740:NJP458747 MZT458740:MZT458747 MPX458740:MPX458747 MGB458740:MGB458747 LWF458740:LWF458747 LMJ458740:LMJ458747 LCN458740:LCN458747 KSR458740:KSR458747 KIV458740:KIV458747 JYZ458740:JYZ458747 JPD458740:JPD458747 JFH458740:JFH458747 IVL458740:IVL458747 ILP458740:ILP458747 IBT458740:IBT458747 HRX458740:HRX458747 HIB458740:HIB458747 GYF458740:GYF458747 GOJ458740:GOJ458747 GEN458740:GEN458747 FUR458740:FUR458747 FKV458740:FKV458747 FAZ458740:FAZ458747 ERD458740:ERD458747 EHH458740:EHH458747 DXL458740:DXL458747 DNP458740:DNP458747 DDT458740:DDT458747 CTX458740:CTX458747 CKB458740:CKB458747 CAF458740:CAF458747 BQJ458740:BQJ458747 BGN458740:BGN458747 AWR458740:AWR458747 AMV458740:AMV458747 ACZ458740:ACZ458747 TD458740:TD458747 JH458740:JH458747 L458740:L458747 WVT393204:WVT393211 WLX393204:WLX393211 WCB393204:WCB393211 VSF393204:VSF393211 VIJ393204:VIJ393211 UYN393204:UYN393211 UOR393204:UOR393211 UEV393204:UEV393211 TUZ393204:TUZ393211 TLD393204:TLD393211 TBH393204:TBH393211 SRL393204:SRL393211 SHP393204:SHP393211 RXT393204:RXT393211 RNX393204:RNX393211 REB393204:REB393211 QUF393204:QUF393211 QKJ393204:QKJ393211 QAN393204:QAN393211 PQR393204:PQR393211 PGV393204:PGV393211 OWZ393204:OWZ393211 OND393204:OND393211 ODH393204:ODH393211 NTL393204:NTL393211 NJP393204:NJP393211 MZT393204:MZT393211 MPX393204:MPX393211 MGB393204:MGB393211 LWF393204:LWF393211 LMJ393204:LMJ393211 LCN393204:LCN393211 KSR393204:KSR393211 KIV393204:KIV393211 JYZ393204:JYZ393211 JPD393204:JPD393211 JFH393204:JFH393211 IVL393204:IVL393211 ILP393204:ILP393211 IBT393204:IBT393211 HRX393204:HRX393211 HIB393204:HIB393211 GYF393204:GYF393211 GOJ393204:GOJ393211 GEN393204:GEN393211 FUR393204:FUR393211 FKV393204:FKV393211 FAZ393204:FAZ393211 ERD393204:ERD393211 EHH393204:EHH393211 DXL393204:DXL393211 DNP393204:DNP393211 DDT393204:DDT393211 CTX393204:CTX393211 CKB393204:CKB393211 CAF393204:CAF393211 BQJ393204:BQJ393211 BGN393204:BGN393211 AWR393204:AWR393211 AMV393204:AMV393211 ACZ393204:ACZ393211 TD393204:TD393211 JH393204:JH393211 L393204:L393211 WVT327668:WVT327675 WLX327668:WLX327675 WCB327668:WCB327675 VSF327668:VSF327675 VIJ327668:VIJ327675 UYN327668:UYN327675 UOR327668:UOR327675 UEV327668:UEV327675 TUZ327668:TUZ327675 TLD327668:TLD327675 TBH327668:TBH327675 SRL327668:SRL327675 SHP327668:SHP327675 RXT327668:RXT327675 RNX327668:RNX327675 REB327668:REB327675 QUF327668:QUF327675 QKJ327668:QKJ327675 QAN327668:QAN327675 PQR327668:PQR327675 PGV327668:PGV327675 OWZ327668:OWZ327675 OND327668:OND327675 ODH327668:ODH327675 NTL327668:NTL327675 NJP327668:NJP327675 MZT327668:MZT327675 MPX327668:MPX327675 MGB327668:MGB327675 LWF327668:LWF327675 LMJ327668:LMJ327675 LCN327668:LCN327675 KSR327668:KSR327675 KIV327668:KIV327675 JYZ327668:JYZ327675 JPD327668:JPD327675 JFH327668:JFH327675 IVL327668:IVL327675 ILP327668:ILP327675 IBT327668:IBT327675 HRX327668:HRX327675 HIB327668:HIB327675 GYF327668:GYF327675 GOJ327668:GOJ327675 GEN327668:GEN327675 FUR327668:FUR327675 FKV327668:FKV327675 FAZ327668:FAZ327675 ERD327668:ERD327675 EHH327668:EHH327675 DXL327668:DXL327675 DNP327668:DNP327675 DDT327668:DDT327675 CTX327668:CTX327675 CKB327668:CKB327675 CAF327668:CAF327675 BQJ327668:BQJ327675 BGN327668:BGN327675 AWR327668:AWR327675 AMV327668:AMV327675 ACZ327668:ACZ327675 TD327668:TD327675 JH327668:JH327675 L327668:L327675 WVT262132:WVT262139 WLX262132:WLX262139 WCB262132:WCB262139 VSF262132:VSF262139 VIJ262132:VIJ262139 UYN262132:UYN262139 UOR262132:UOR262139 UEV262132:UEV262139 TUZ262132:TUZ262139 TLD262132:TLD262139 TBH262132:TBH262139 SRL262132:SRL262139 SHP262132:SHP262139 RXT262132:RXT262139 RNX262132:RNX262139 REB262132:REB262139 QUF262132:QUF262139 QKJ262132:QKJ262139 QAN262132:QAN262139 PQR262132:PQR262139 PGV262132:PGV262139 OWZ262132:OWZ262139 OND262132:OND262139 ODH262132:ODH262139 NTL262132:NTL262139 NJP262132:NJP262139 MZT262132:MZT262139 MPX262132:MPX262139 MGB262132:MGB262139 LWF262132:LWF262139 LMJ262132:LMJ262139 LCN262132:LCN262139 KSR262132:KSR262139 KIV262132:KIV262139 JYZ262132:JYZ262139 JPD262132:JPD262139 JFH262132:JFH262139 IVL262132:IVL262139 ILP262132:ILP262139 IBT262132:IBT262139 HRX262132:HRX262139 HIB262132:HIB262139 GYF262132:GYF262139 GOJ262132:GOJ262139 GEN262132:GEN262139 FUR262132:FUR262139 FKV262132:FKV262139 FAZ262132:FAZ262139 ERD262132:ERD262139 EHH262132:EHH262139 DXL262132:DXL262139 DNP262132:DNP262139 DDT262132:DDT262139 CTX262132:CTX262139 CKB262132:CKB262139 CAF262132:CAF262139 BQJ262132:BQJ262139 BGN262132:BGN262139 AWR262132:AWR262139 AMV262132:AMV262139 ACZ262132:ACZ262139 TD262132:TD262139 JH262132:JH262139 L262132:L262139 WVT196596:WVT196603 WLX196596:WLX196603 WCB196596:WCB196603 VSF196596:VSF196603 VIJ196596:VIJ196603 UYN196596:UYN196603 UOR196596:UOR196603 UEV196596:UEV196603 TUZ196596:TUZ196603 TLD196596:TLD196603 TBH196596:TBH196603 SRL196596:SRL196603 SHP196596:SHP196603 RXT196596:RXT196603 RNX196596:RNX196603 REB196596:REB196603 QUF196596:QUF196603 QKJ196596:QKJ196603 QAN196596:QAN196603 PQR196596:PQR196603 PGV196596:PGV196603 OWZ196596:OWZ196603 OND196596:OND196603 ODH196596:ODH196603 NTL196596:NTL196603 NJP196596:NJP196603 MZT196596:MZT196603 MPX196596:MPX196603 MGB196596:MGB196603 LWF196596:LWF196603 LMJ196596:LMJ196603 LCN196596:LCN196603 KSR196596:KSR196603 KIV196596:KIV196603 JYZ196596:JYZ196603 JPD196596:JPD196603 JFH196596:JFH196603 IVL196596:IVL196603 ILP196596:ILP196603 IBT196596:IBT196603 HRX196596:HRX196603 HIB196596:HIB196603 GYF196596:GYF196603 GOJ196596:GOJ196603 GEN196596:GEN196603 FUR196596:FUR196603 FKV196596:FKV196603 FAZ196596:FAZ196603 ERD196596:ERD196603 EHH196596:EHH196603 DXL196596:DXL196603 DNP196596:DNP196603 DDT196596:DDT196603 CTX196596:CTX196603 CKB196596:CKB196603 CAF196596:CAF196603 BQJ196596:BQJ196603 BGN196596:BGN196603 AWR196596:AWR196603 AMV196596:AMV196603 ACZ196596:ACZ196603 TD196596:TD196603 JH196596:JH196603 L196596:L196603 WVT131060:WVT131067 WLX131060:WLX131067 WCB131060:WCB131067 VSF131060:VSF131067 VIJ131060:VIJ131067 UYN131060:UYN131067 UOR131060:UOR131067 UEV131060:UEV131067 TUZ131060:TUZ131067 TLD131060:TLD131067 TBH131060:TBH131067 SRL131060:SRL131067 SHP131060:SHP131067 RXT131060:RXT131067 RNX131060:RNX131067 REB131060:REB131067 QUF131060:QUF131067 QKJ131060:QKJ131067 QAN131060:QAN131067 PQR131060:PQR131067 PGV131060:PGV131067 OWZ131060:OWZ131067 OND131060:OND131067 ODH131060:ODH131067 NTL131060:NTL131067 NJP131060:NJP131067 MZT131060:MZT131067 MPX131060:MPX131067 MGB131060:MGB131067 LWF131060:LWF131067 LMJ131060:LMJ131067 LCN131060:LCN131067 KSR131060:KSR131067 KIV131060:KIV131067 JYZ131060:JYZ131067 JPD131060:JPD131067 JFH131060:JFH131067 IVL131060:IVL131067 ILP131060:ILP131067 IBT131060:IBT131067 HRX131060:HRX131067 HIB131060:HIB131067 GYF131060:GYF131067 GOJ131060:GOJ131067 GEN131060:GEN131067 FUR131060:FUR131067 FKV131060:FKV131067 FAZ131060:FAZ131067 ERD131060:ERD131067 EHH131060:EHH131067 DXL131060:DXL131067 DNP131060:DNP131067 DDT131060:DDT131067 CTX131060:CTX131067 CKB131060:CKB131067 CAF131060:CAF131067 BQJ131060:BQJ131067 BGN131060:BGN131067 AWR131060:AWR131067 AMV131060:AMV131067 ACZ131060:ACZ131067 TD131060:TD131067 JH131060:JH131067 L131060:L131067 WVT65524:WVT65531 WLX65524:WLX65531 WCB65524:WCB65531 VSF65524:VSF65531 VIJ65524:VIJ65531 UYN65524:UYN65531 UOR65524:UOR65531 UEV65524:UEV65531 TUZ65524:TUZ65531 TLD65524:TLD65531 TBH65524:TBH65531 SRL65524:SRL65531 SHP65524:SHP65531 RXT65524:RXT65531 RNX65524:RNX65531 REB65524:REB65531 QUF65524:QUF65531 QKJ65524:QKJ65531 QAN65524:QAN65531 PQR65524:PQR65531 PGV65524:PGV65531 OWZ65524:OWZ65531 OND65524:OND65531 ODH65524:ODH65531 NTL65524:NTL65531 NJP65524:NJP65531 MZT65524:MZT65531 MPX65524:MPX65531 MGB65524:MGB65531 LWF65524:LWF65531 LMJ65524:LMJ65531 LCN65524:LCN65531 KSR65524:KSR65531 KIV65524:KIV65531 JYZ65524:JYZ65531 JPD65524:JPD65531 JFH65524:JFH65531 IVL65524:IVL65531 ILP65524:ILP65531 IBT65524:IBT65531 HRX65524:HRX65531 HIB65524:HIB65531 GYF65524:GYF65531 GOJ65524:GOJ65531 GEN65524:GEN65531 FUR65524:FUR65531 FKV65524:FKV65531 FAZ65524:FAZ65531 ERD65524:ERD65531 EHH65524:EHH65531 DXL65524:DXL65531 DNP65524:DNP65531 DDT65524:DDT65531 CTX65524:CTX65531 CKB65524:CKB65531 CAF65524:CAF65531 BQJ65524:BQJ65531 BGN65524:BGN65531 AWR65524:AWR65531 AMV65524:AMV65531 ACZ65524:ACZ65531 TD65524:TD65531 JH65524:JH65531 L65524:L65531 WVT41 WVT983042:WVT983080 WLX983042:WLX983080 WCB983042:WCB983080 VSF983042:VSF983080 VIJ983042:VIJ983080 UYN983042:UYN983080 UOR983042:UOR983080 UEV983042:UEV983080 TUZ983042:TUZ983080 TLD983042:TLD983080 TBH983042:TBH983080 SRL983042:SRL983080 SHP983042:SHP983080 RXT983042:RXT983080 RNX983042:RNX983080 REB983042:REB983080 QUF983042:QUF983080 QKJ983042:QKJ983080 QAN983042:QAN983080 PQR983042:PQR983080 PGV983042:PGV983080 OWZ983042:OWZ983080 OND983042:OND983080 ODH983042:ODH983080 NTL983042:NTL983080 NJP983042:NJP983080 MZT983042:MZT983080 MPX983042:MPX983080 MGB983042:MGB983080 LWF983042:LWF983080 LMJ983042:LMJ983080 LCN983042:LCN983080 KSR983042:KSR983080 KIV983042:KIV983080 JYZ983042:JYZ983080 JPD983042:JPD983080 JFH983042:JFH983080 IVL983042:IVL983080 ILP983042:ILP983080 IBT983042:IBT983080 HRX983042:HRX983080 HIB983042:HIB983080 GYF983042:GYF983080 GOJ983042:GOJ983080 GEN983042:GEN983080 FUR983042:FUR983080 FKV983042:FKV983080 FAZ983042:FAZ983080 ERD983042:ERD983080 EHH983042:EHH983080 DXL983042:DXL983080 DNP983042:DNP983080 DDT983042:DDT983080 CTX983042:CTX983080 CKB983042:CKB983080 CAF983042:CAF983080 BQJ983042:BQJ983080 BGN983042:BGN983080 AWR983042:AWR983080 AMV983042:AMV983080 ACZ983042:ACZ983080 TD983042:TD983080 JH983042:JH983080 L983042:L983080 WVT917506:WVT917544 WLX917506:WLX917544 WCB917506:WCB917544 VSF917506:VSF917544 VIJ917506:VIJ917544 UYN917506:UYN917544 UOR917506:UOR917544 UEV917506:UEV917544 TUZ917506:TUZ917544 TLD917506:TLD917544 TBH917506:TBH917544 SRL917506:SRL917544 SHP917506:SHP917544 RXT917506:RXT917544 RNX917506:RNX917544 REB917506:REB917544 QUF917506:QUF917544 QKJ917506:QKJ917544 QAN917506:QAN917544 PQR917506:PQR917544 PGV917506:PGV917544 OWZ917506:OWZ917544 OND917506:OND917544 ODH917506:ODH917544 NTL917506:NTL917544 NJP917506:NJP917544 MZT917506:MZT917544 MPX917506:MPX917544 MGB917506:MGB917544 LWF917506:LWF917544 LMJ917506:LMJ917544 LCN917506:LCN917544 KSR917506:KSR917544 KIV917506:KIV917544 JYZ917506:JYZ917544 JPD917506:JPD917544 JFH917506:JFH917544 IVL917506:IVL917544 ILP917506:ILP917544 IBT917506:IBT917544 HRX917506:HRX917544 HIB917506:HIB917544 GYF917506:GYF917544 GOJ917506:GOJ917544 GEN917506:GEN917544 FUR917506:FUR917544 FKV917506:FKV917544 FAZ917506:FAZ917544 ERD917506:ERD917544 EHH917506:EHH917544 DXL917506:DXL917544 DNP917506:DNP917544 DDT917506:DDT917544 CTX917506:CTX917544 CKB917506:CKB917544 CAF917506:CAF917544 BQJ917506:BQJ917544 BGN917506:BGN917544 AWR917506:AWR917544 AMV917506:AMV917544 ACZ917506:ACZ917544 TD917506:TD917544 JH917506:JH917544 L917506:L917544 WVT851970:WVT852008 WLX851970:WLX852008 WCB851970:WCB852008 VSF851970:VSF852008 VIJ851970:VIJ852008 UYN851970:UYN852008 UOR851970:UOR852008 UEV851970:UEV852008 TUZ851970:TUZ852008 TLD851970:TLD852008 TBH851970:TBH852008 SRL851970:SRL852008 SHP851970:SHP852008 RXT851970:RXT852008 RNX851970:RNX852008 REB851970:REB852008 QUF851970:QUF852008 QKJ851970:QKJ852008 QAN851970:QAN852008 PQR851970:PQR852008 PGV851970:PGV852008 OWZ851970:OWZ852008 OND851970:OND852008 ODH851970:ODH852008 NTL851970:NTL852008 NJP851970:NJP852008 MZT851970:MZT852008 MPX851970:MPX852008 MGB851970:MGB852008 LWF851970:LWF852008 LMJ851970:LMJ852008 LCN851970:LCN852008 KSR851970:KSR852008 KIV851970:KIV852008 JYZ851970:JYZ852008 JPD851970:JPD852008 JFH851970:JFH852008 IVL851970:IVL852008 ILP851970:ILP852008 IBT851970:IBT852008 HRX851970:HRX852008 HIB851970:HIB852008 GYF851970:GYF852008 GOJ851970:GOJ852008 GEN851970:GEN852008 FUR851970:FUR852008 FKV851970:FKV852008 FAZ851970:FAZ852008 ERD851970:ERD852008 EHH851970:EHH852008 DXL851970:DXL852008 DNP851970:DNP852008 DDT851970:DDT852008 CTX851970:CTX852008 CKB851970:CKB852008 CAF851970:CAF852008 BQJ851970:BQJ852008 BGN851970:BGN852008 AWR851970:AWR852008 AMV851970:AMV852008 ACZ851970:ACZ852008 TD851970:TD852008 JH851970:JH852008 L851970:L852008 WVT786434:WVT786472 WLX786434:WLX786472 WCB786434:WCB786472 VSF786434:VSF786472 VIJ786434:VIJ786472 UYN786434:UYN786472 UOR786434:UOR786472 UEV786434:UEV786472 TUZ786434:TUZ786472 TLD786434:TLD786472 TBH786434:TBH786472 SRL786434:SRL786472 SHP786434:SHP786472 RXT786434:RXT786472 RNX786434:RNX786472 REB786434:REB786472 QUF786434:QUF786472 QKJ786434:QKJ786472 QAN786434:QAN786472 PQR786434:PQR786472 PGV786434:PGV786472 OWZ786434:OWZ786472 OND786434:OND786472 ODH786434:ODH786472 NTL786434:NTL786472 NJP786434:NJP786472 MZT786434:MZT786472 MPX786434:MPX786472 MGB786434:MGB786472 LWF786434:LWF786472 LMJ786434:LMJ786472 LCN786434:LCN786472 KSR786434:KSR786472 KIV786434:KIV786472 JYZ786434:JYZ786472 JPD786434:JPD786472 JFH786434:JFH786472 IVL786434:IVL786472 ILP786434:ILP786472 IBT786434:IBT786472 HRX786434:HRX786472 HIB786434:HIB786472 GYF786434:GYF786472 GOJ786434:GOJ786472 GEN786434:GEN786472 FUR786434:FUR786472 FKV786434:FKV786472 FAZ786434:FAZ786472 ERD786434:ERD786472 EHH786434:EHH786472 DXL786434:DXL786472 DNP786434:DNP786472 DDT786434:DDT786472 CTX786434:CTX786472 CKB786434:CKB786472 CAF786434:CAF786472 BQJ786434:BQJ786472 BGN786434:BGN786472 AWR786434:AWR786472 AMV786434:AMV786472 ACZ786434:ACZ786472 TD786434:TD786472 JH786434:JH786472 L786434:L786472 WVT720898:WVT720936 WLX720898:WLX720936 WCB720898:WCB720936 VSF720898:VSF720936 VIJ720898:VIJ720936 UYN720898:UYN720936 UOR720898:UOR720936 UEV720898:UEV720936 TUZ720898:TUZ720936 TLD720898:TLD720936 TBH720898:TBH720936 SRL720898:SRL720936 SHP720898:SHP720936 RXT720898:RXT720936 RNX720898:RNX720936 REB720898:REB720936 QUF720898:QUF720936 QKJ720898:QKJ720936 QAN720898:QAN720936 PQR720898:PQR720936 PGV720898:PGV720936 OWZ720898:OWZ720936 OND720898:OND720936 ODH720898:ODH720936 NTL720898:NTL720936 NJP720898:NJP720936 MZT720898:MZT720936 MPX720898:MPX720936 MGB720898:MGB720936 LWF720898:LWF720936 LMJ720898:LMJ720936 LCN720898:LCN720936 KSR720898:KSR720936 KIV720898:KIV720936 JYZ720898:JYZ720936 JPD720898:JPD720936 JFH720898:JFH720936 IVL720898:IVL720936 ILP720898:ILP720936 IBT720898:IBT720936 HRX720898:HRX720936 HIB720898:HIB720936 GYF720898:GYF720936 GOJ720898:GOJ720936 GEN720898:GEN720936 FUR720898:FUR720936 FKV720898:FKV720936 FAZ720898:FAZ720936 ERD720898:ERD720936 EHH720898:EHH720936 DXL720898:DXL720936 DNP720898:DNP720936 DDT720898:DDT720936 CTX720898:CTX720936 CKB720898:CKB720936 CAF720898:CAF720936 BQJ720898:BQJ720936 BGN720898:BGN720936 AWR720898:AWR720936 AMV720898:AMV720936 ACZ720898:ACZ720936 TD720898:TD720936 JH720898:JH720936 L720898:L720936 WVT655362:WVT655400 WLX655362:WLX655400 WCB655362:WCB655400 VSF655362:VSF655400 VIJ655362:VIJ655400 UYN655362:UYN655400 UOR655362:UOR655400 UEV655362:UEV655400 TUZ655362:TUZ655400 TLD655362:TLD655400 TBH655362:TBH655400 SRL655362:SRL655400 SHP655362:SHP655400 RXT655362:RXT655400 RNX655362:RNX655400 REB655362:REB655400 QUF655362:QUF655400 QKJ655362:QKJ655400 QAN655362:QAN655400 PQR655362:PQR655400 PGV655362:PGV655400 OWZ655362:OWZ655400 OND655362:OND655400 ODH655362:ODH655400 NTL655362:NTL655400 NJP655362:NJP655400 MZT655362:MZT655400 MPX655362:MPX655400 MGB655362:MGB655400 LWF655362:LWF655400 LMJ655362:LMJ655400 LCN655362:LCN655400 KSR655362:KSR655400 KIV655362:KIV655400 JYZ655362:JYZ655400 JPD655362:JPD655400 JFH655362:JFH655400 IVL655362:IVL655400 ILP655362:ILP655400 IBT655362:IBT655400 HRX655362:HRX655400 HIB655362:HIB655400 GYF655362:GYF655400 GOJ655362:GOJ655400 GEN655362:GEN655400 FUR655362:FUR655400 FKV655362:FKV655400 FAZ655362:FAZ655400 ERD655362:ERD655400 EHH655362:EHH655400 DXL655362:DXL655400 DNP655362:DNP655400 DDT655362:DDT655400 CTX655362:CTX655400 CKB655362:CKB655400 CAF655362:CAF655400 BQJ655362:BQJ655400 BGN655362:BGN655400 AWR655362:AWR655400 AMV655362:AMV655400 ACZ655362:ACZ655400 TD655362:TD655400 JH655362:JH655400 L655362:L655400 WVT589826:WVT589864 WLX589826:WLX589864 WCB589826:WCB589864 VSF589826:VSF589864 VIJ589826:VIJ589864 UYN589826:UYN589864 UOR589826:UOR589864 UEV589826:UEV589864 TUZ589826:TUZ589864 TLD589826:TLD589864 TBH589826:TBH589864 SRL589826:SRL589864 SHP589826:SHP589864 RXT589826:RXT589864 RNX589826:RNX589864 REB589826:REB589864 QUF589826:QUF589864 QKJ589826:QKJ589864 QAN589826:QAN589864 PQR589826:PQR589864 PGV589826:PGV589864 OWZ589826:OWZ589864 OND589826:OND589864 ODH589826:ODH589864 NTL589826:NTL589864 NJP589826:NJP589864 MZT589826:MZT589864 MPX589826:MPX589864 MGB589826:MGB589864 LWF589826:LWF589864 LMJ589826:LMJ589864 LCN589826:LCN589864 KSR589826:KSR589864 KIV589826:KIV589864 JYZ589826:JYZ589864 JPD589826:JPD589864 JFH589826:JFH589864 IVL589826:IVL589864 ILP589826:ILP589864 IBT589826:IBT589864 HRX589826:HRX589864 HIB589826:HIB589864 GYF589826:GYF589864 GOJ589826:GOJ589864 GEN589826:GEN589864 FUR589826:FUR589864 FKV589826:FKV589864 FAZ589826:FAZ589864 ERD589826:ERD589864 EHH589826:EHH589864 DXL589826:DXL589864 DNP589826:DNP589864 DDT589826:DDT589864 CTX589826:CTX589864 CKB589826:CKB589864 CAF589826:CAF589864 BQJ589826:BQJ589864 BGN589826:BGN589864 AWR589826:AWR589864 AMV589826:AMV589864 ACZ589826:ACZ589864 TD589826:TD589864 JH589826:JH589864 L589826:L589864 WVT524290:WVT524328 WLX524290:WLX524328 WCB524290:WCB524328 VSF524290:VSF524328 VIJ524290:VIJ524328 UYN524290:UYN524328 UOR524290:UOR524328 UEV524290:UEV524328 TUZ524290:TUZ524328 TLD524290:TLD524328 TBH524290:TBH524328 SRL524290:SRL524328 SHP524290:SHP524328 RXT524290:RXT524328 RNX524290:RNX524328 REB524290:REB524328 QUF524290:QUF524328 QKJ524290:QKJ524328 QAN524290:QAN524328 PQR524290:PQR524328 PGV524290:PGV524328 OWZ524290:OWZ524328 OND524290:OND524328 ODH524290:ODH524328 NTL524290:NTL524328 NJP524290:NJP524328 MZT524290:MZT524328 MPX524290:MPX524328 MGB524290:MGB524328 LWF524290:LWF524328 LMJ524290:LMJ524328 LCN524290:LCN524328 KSR524290:KSR524328 KIV524290:KIV524328 JYZ524290:JYZ524328 JPD524290:JPD524328 JFH524290:JFH524328 IVL524290:IVL524328 ILP524290:ILP524328 IBT524290:IBT524328 HRX524290:HRX524328 HIB524290:HIB524328 GYF524290:GYF524328 GOJ524290:GOJ524328 GEN524290:GEN524328 FUR524290:FUR524328 FKV524290:FKV524328 FAZ524290:FAZ524328 ERD524290:ERD524328 EHH524290:EHH524328 DXL524290:DXL524328 DNP524290:DNP524328 DDT524290:DDT524328 CTX524290:CTX524328 CKB524290:CKB524328 CAF524290:CAF524328 BQJ524290:BQJ524328 BGN524290:BGN524328 AWR524290:AWR524328 AMV524290:AMV524328 ACZ524290:ACZ524328 TD524290:TD524328 JH524290:JH524328 L524290:L524328 WVT458754:WVT458792 WLX458754:WLX458792 WCB458754:WCB458792 VSF458754:VSF458792 VIJ458754:VIJ458792 UYN458754:UYN458792 UOR458754:UOR458792 UEV458754:UEV458792 TUZ458754:TUZ458792 TLD458754:TLD458792 TBH458754:TBH458792 SRL458754:SRL458792 SHP458754:SHP458792 RXT458754:RXT458792 RNX458754:RNX458792 REB458754:REB458792 QUF458754:QUF458792 QKJ458754:QKJ458792 QAN458754:QAN458792 PQR458754:PQR458792 PGV458754:PGV458792 OWZ458754:OWZ458792 OND458754:OND458792 ODH458754:ODH458792 NTL458754:NTL458792 NJP458754:NJP458792 MZT458754:MZT458792 MPX458754:MPX458792 MGB458754:MGB458792 LWF458754:LWF458792 LMJ458754:LMJ458792 LCN458754:LCN458792 KSR458754:KSR458792 KIV458754:KIV458792 JYZ458754:JYZ458792 JPD458754:JPD458792 JFH458754:JFH458792 IVL458754:IVL458792 ILP458754:ILP458792 IBT458754:IBT458792 HRX458754:HRX458792 HIB458754:HIB458792 GYF458754:GYF458792 GOJ458754:GOJ458792 GEN458754:GEN458792 FUR458754:FUR458792 FKV458754:FKV458792 FAZ458754:FAZ458792 ERD458754:ERD458792 EHH458754:EHH458792 DXL458754:DXL458792 DNP458754:DNP458792 DDT458754:DDT458792 CTX458754:CTX458792 CKB458754:CKB458792 CAF458754:CAF458792 BQJ458754:BQJ458792 BGN458754:BGN458792 AWR458754:AWR458792 AMV458754:AMV458792 ACZ458754:ACZ458792 TD458754:TD458792 JH458754:JH458792 L458754:L458792 WVT393218:WVT393256 WLX393218:WLX393256 WCB393218:WCB393256 VSF393218:VSF393256 VIJ393218:VIJ393256 UYN393218:UYN393256 UOR393218:UOR393256 UEV393218:UEV393256 TUZ393218:TUZ393256 TLD393218:TLD393256 TBH393218:TBH393256 SRL393218:SRL393256 SHP393218:SHP393256 RXT393218:RXT393256 RNX393218:RNX393256 REB393218:REB393256 QUF393218:QUF393256 QKJ393218:QKJ393256 QAN393218:QAN393256 PQR393218:PQR393256 PGV393218:PGV393256 OWZ393218:OWZ393256 OND393218:OND393256 ODH393218:ODH393256 NTL393218:NTL393256 NJP393218:NJP393256 MZT393218:MZT393256 MPX393218:MPX393256 MGB393218:MGB393256 LWF393218:LWF393256 LMJ393218:LMJ393256 LCN393218:LCN393256 KSR393218:KSR393256 KIV393218:KIV393256 JYZ393218:JYZ393256 JPD393218:JPD393256 JFH393218:JFH393256 IVL393218:IVL393256 ILP393218:ILP393256 IBT393218:IBT393256 HRX393218:HRX393256 HIB393218:HIB393256 GYF393218:GYF393256 GOJ393218:GOJ393256 GEN393218:GEN393256 FUR393218:FUR393256 FKV393218:FKV393256 FAZ393218:FAZ393256 ERD393218:ERD393256 EHH393218:EHH393256 DXL393218:DXL393256 DNP393218:DNP393256 DDT393218:DDT393256 CTX393218:CTX393256 CKB393218:CKB393256 CAF393218:CAF393256 BQJ393218:BQJ393256 BGN393218:BGN393256 AWR393218:AWR393256 AMV393218:AMV393256 ACZ393218:ACZ393256 TD393218:TD393256 JH393218:JH393256 L393218:L393256 WVT327682:WVT327720 WLX327682:WLX327720 WCB327682:WCB327720 VSF327682:VSF327720 VIJ327682:VIJ327720 UYN327682:UYN327720 UOR327682:UOR327720 UEV327682:UEV327720 TUZ327682:TUZ327720 TLD327682:TLD327720 TBH327682:TBH327720 SRL327682:SRL327720 SHP327682:SHP327720 RXT327682:RXT327720 RNX327682:RNX327720 REB327682:REB327720 QUF327682:QUF327720 QKJ327682:QKJ327720 QAN327682:QAN327720 PQR327682:PQR327720 PGV327682:PGV327720 OWZ327682:OWZ327720 OND327682:OND327720 ODH327682:ODH327720 NTL327682:NTL327720 NJP327682:NJP327720 MZT327682:MZT327720 MPX327682:MPX327720 MGB327682:MGB327720 LWF327682:LWF327720 LMJ327682:LMJ327720 LCN327682:LCN327720 KSR327682:KSR327720 KIV327682:KIV327720 JYZ327682:JYZ327720 JPD327682:JPD327720 JFH327682:JFH327720 IVL327682:IVL327720 ILP327682:ILP327720 IBT327682:IBT327720 HRX327682:HRX327720 HIB327682:HIB327720 GYF327682:GYF327720 GOJ327682:GOJ327720 GEN327682:GEN327720 FUR327682:FUR327720 FKV327682:FKV327720 FAZ327682:FAZ327720 ERD327682:ERD327720 EHH327682:EHH327720 DXL327682:DXL327720 DNP327682:DNP327720 DDT327682:DDT327720 CTX327682:CTX327720 CKB327682:CKB327720 CAF327682:CAF327720 BQJ327682:BQJ327720 BGN327682:BGN327720 AWR327682:AWR327720 AMV327682:AMV327720 ACZ327682:ACZ327720 TD327682:TD327720 JH327682:JH327720 L327682:L327720 WVT262146:WVT262184 WLX262146:WLX262184 WCB262146:WCB262184 VSF262146:VSF262184 VIJ262146:VIJ262184 UYN262146:UYN262184 UOR262146:UOR262184 UEV262146:UEV262184 TUZ262146:TUZ262184 TLD262146:TLD262184 TBH262146:TBH262184 SRL262146:SRL262184 SHP262146:SHP262184 RXT262146:RXT262184 RNX262146:RNX262184 REB262146:REB262184 QUF262146:QUF262184 QKJ262146:QKJ262184 QAN262146:QAN262184 PQR262146:PQR262184 PGV262146:PGV262184 OWZ262146:OWZ262184 OND262146:OND262184 ODH262146:ODH262184 NTL262146:NTL262184 NJP262146:NJP262184 MZT262146:MZT262184 MPX262146:MPX262184 MGB262146:MGB262184 LWF262146:LWF262184 LMJ262146:LMJ262184 LCN262146:LCN262184 KSR262146:KSR262184 KIV262146:KIV262184 JYZ262146:JYZ262184 JPD262146:JPD262184 JFH262146:JFH262184 IVL262146:IVL262184 ILP262146:ILP262184 IBT262146:IBT262184 HRX262146:HRX262184 HIB262146:HIB262184 GYF262146:GYF262184 GOJ262146:GOJ262184 GEN262146:GEN262184 FUR262146:FUR262184 FKV262146:FKV262184 FAZ262146:FAZ262184 ERD262146:ERD262184 EHH262146:EHH262184 DXL262146:DXL262184 DNP262146:DNP262184 DDT262146:DDT262184 CTX262146:CTX262184 CKB262146:CKB262184 CAF262146:CAF262184 BQJ262146:BQJ262184 BGN262146:BGN262184 AWR262146:AWR262184 AMV262146:AMV262184 ACZ262146:ACZ262184 TD262146:TD262184 JH262146:JH262184 L262146:L262184 WVT196610:WVT196648 WLX196610:WLX196648 WCB196610:WCB196648 VSF196610:VSF196648 VIJ196610:VIJ196648 UYN196610:UYN196648 UOR196610:UOR196648 UEV196610:UEV196648 TUZ196610:TUZ196648 TLD196610:TLD196648 TBH196610:TBH196648 SRL196610:SRL196648 SHP196610:SHP196648 RXT196610:RXT196648 RNX196610:RNX196648 REB196610:REB196648 QUF196610:QUF196648 QKJ196610:QKJ196648 QAN196610:QAN196648 PQR196610:PQR196648 PGV196610:PGV196648 OWZ196610:OWZ196648 OND196610:OND196648 ODH196610:ODH196648 NTL196610:NTL196648 NJP196610:NJP196648 MZT196610:MZT196648 MPX196610:MPX196648 MGB196610:MGB196648 LWF196610:LWF196648 LMJ196610:LMJ196648 LCN196610:LCN196648 KSR196610:KSR196648 KIV196610:KIV196648 JYZ196610:JYZ196648 JPD196610:JPD196648 JFH196610:JFH196648 IVL196610:IVL196648 ILP196610:ILP196648 IBT196610:IBT196648 HRX196610:HRX196648 HIB196610:HIB196648 GYF196610:GYF196648 GOJ196610:GOJ196648 GEN196610:GEN196648 FUR196610:FUR196648 FKV196610:FKV196648 FAZ196610:FAZ196648 ERD196610:ERD196648 EHH196610:EHH196648 DXL196610:DXL196648 DNP196610:DNP196648 DDT196610:DDT196648 CTX196610:CTX196648 CKB196610:CKB196648 CAF196610:CAF196648 BQJ196610:BQJ196648 BGN196610:BGN196648 AWR196610:AWR196648 AMV196610:AMV196648 ACZ196610:ACZ196648 TD196610:TD196648 JH196610:JH196648 L196610:L196648 WVT131074:WVT131112 WLX131074:WLX131112 WCB131074:WCB131112 VSF131074:VSF131112 VIJ131074:VIJ131112 UYN131074:UYN131112 UOR131074:UOR131112 UEV131074:UEV131112 TUZ131074:TUZ131112 TLD131074:TLD131112 TBH131074:TBH131112 SRL131074:SRL131112 SHP131074:SHP131112 RXT131074:RXT131112 RNX131074:RNX131112 REB131074:REB131112 QUF131074:QUF131112 QKJ131074:QKJ131112 QAN131074:QAN131112 PQR131074:PQR131112 PGV131074:PGV131112 OWZ131074:OWZ131112 OND131074:OND131112 ODH131074:ODH131112 NTL131074:NTL131112 NJP131074:NJP131112 MZT131074:MZT131112 MPX131074:MPX131112 MGB131074:MGB131112 LWF131074:LWF131112 LMJ131074:LMJ131112 LCN131074:LCN131112 KSR131074:KSR131112 KIV131074:KIV131112 JYZ131074:JYZ131112 JPD131074:JPD131112 JFH131074:JFH131112 IVL131074:IVL131112 ILP131074:ILP131112 IBT131074:IBT131112 HRX131074:HRX131112 HIB131074:HIB131112 GYF131074:GYF131112 GOJ131074:GOJ131112 GEN131074:GEN131112 FUR131074:FUR131112 FKV131074:FKV131112 FAZ131074:FAZ131112 ERD131074:ERD131112 EHH131074:EHH131112 DXL131074:DXL131112 DNP131074:DNP131112 DDT131074:DDT131112 CTX131074:CTX131112 CKB131074:CKB131112 CAF131074:CAF131112 BQJ131074:BQJ131112 BGN131074:BGN131112 AWR131074:AWR131112 AMV131074:AMV131112 ACZ131074:ACZ131112 TD131074:TD131112 JH131074:JH131112 L131074:L131112 WVT65538:WVT65576 WLX65538:WLX65576 WCB65538:WCB65576 VSF65538:VSF65576 VIJ65538:VIJ65576 UYN65538:UYN65576 UOR65538:UOR65576 UEV65538:UEV65576 TUZ65538:TUZ65576 TLD65538:TLD65576 TBH65538:TBH65576 SRL65538:SRL65576 SHP65538:SHP65576 RXT65538:RXT65576 RNX65538:RNX65576 REB65538:REB65576 QUF65538:QUF65576 QKJ65538:QKJ65576 QAN65538:QAN65576 PQR65538:PQR65576 PGV65538:PGV65576 OWZ65538:OWZ65576 OND65538:OND65576 ODH65538:ODH65576 NTL65538:NTL65576 NJP65538:NJP65576 MZT65538:MZT65576 MPX65538:MPX65576 MGB65538:MGB65576 LWF65538:LWF65576 LMJ65538:LMJ65576 LCN65538:LCN65576 KSR65538:KSR65576 KIV65538:KIV65576 JYZ65538:JYZ65576 JPD65538:JPD65576 JFH65538:JFH65576 IVL65538:IVL65576 ILP65538:ILP65576 IBT65538:IBT65576 HRX65538:HRX65576 HIB65538:HIB65576 GYF65538:GYF65576 GOJ65538:GOJ65576 GEN65538:GEN65576 FUR65538:FUR65576 FKV65538:FKV65576 FAZ65538:FAZ65576 ERD65538:ERD65576 EHH65538:EHH65576 DXL65538:DXL65576 DNP65538:DNP65576 DDT65538:DDT65576 CTX65538:CTX65576 CKB65538:CKB65576 CAF65538:CAF65576 BQJ65538:BQJ65576 BGN65538:BGN65576 AWR65538:AWR65576 AMV65538:AMV65576 ACZ65538:ACZ65576 TD65538:TD65576 JH65538:JH65576 L65538:L65576 WLX41 WCB41 VSF41 VIJ41 UYN41 UOR41 UEV41 TUZ41 TLD41 TBH41 SRL41 SHP41 RXT41 RNX41 REB41 QUF41 QKJ41 QAN41 PQR41 PGV41 OWZ41 OND41 ODH41 NTL41 NJP41 MZT41 MPX41 MGB41 LWF41 LMJ41 LCN41 KSR41 KIV41 JYZ41 JPD41 JFH41 IVL41 ILP41 IBT41 HRX41 HIB41 GYF41 GOJ41 GEN41 FUR41 FKV41 FAZ41 ERD41 EHH41 DXL41 DNP41 DDT41 CTX41 CKB41 CAF41 BQJ41 BGN41 AWR41 AMV41 ACZ41 TD41 JH41 L34:L35" xr:uid="{00000000-0002-0000-0100-000000000000}">
      <formula1>$H$100:$H$105</formula1>
    </dataValidation>
    <dataValidation type="list" allowBlank="1" showInputMessage="1" showErrorMessage="1" sqref="WVS983028:WVS983035 K41:K43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WLW983028:WLW983035 WCA983028:WCA983035 VSE983028:VSE983035 VII983028:VII983035 UYM983028:UYM983035 UOQ983028:UOQ983035 UEU983028:UEU983035 TUY983028:TUY983035 TLC983028:TLC983035 TBG983028:TBG983035 SRK983028:SRK983035 SHO983028:SHO983035 RXS983028:RXS983035 RNW983028:RNW983035 REA983028:REA983035 QUE983028:QUE983035 QKI983028:QKI983035 QAM983028:QAM983035 PQQ983028:PQQ983035 PGU983028:PGU983035 OWY983028:OWY983035 ONC983028:ONC983035 ODG983028:ODG983035 NTK983028:NTK983035 NJO983028:NJO983035 MZS983028:MZS983035 MPW983028:MPW983035 MGA983028:MGA983035 LWE983028:LWE983035 LMI983028:LMI983035 LCM983028:LCM983035 KSQ983028:KSQ983035 KIU983028:KIU983035 JYY983028:JYY983035 JPC983028:JPC983035 JFG983028:JFG983035 IVK983028:IVK983035 ILO983028:ILO983035 IBS983028:IBS983035 HRW983028:HRW983035 HIA983028:HIA983035 GYE983028:GYE983035 GOI983028:GOI983035 GEM983028:GEM983035 FUQ983028:FUQ983035 FKU983028:FKU983035 FAY983028:FAY983035 ERC983028:ERC983035 EHG983028:EHG983035 DXK983028:DXK983035 DNO983028:DNO983035 DDS983028:DDS983035 CTW983028:CTW983035 CKA983028:CKA983035 CAE983028:CAE983035 BQI983028:BQI983035 BGM983028:BGM983035 AWQ983028:AWQ983035 AMU983028:AMU983035 ACY983028:ACY983035 TC983028:TC983035 JG983028:JG983035 K983028:K983035 WVS917492:WVS917499 WLW917492:WLW917499 WCA917492:WCA917499 VSE917492:VSE917499 VII917492:VII917499 UYM917492:UYM917499 UOQ917492:UOQ917499 UEU917492:UEU917499 TUY917492:TUY917499 TLC917492:TLC917499 TBG917492:TBG917499 SRK917492:SRK917499 SHO917492:SHO917499 RXS917492:RXS917499 RNW917492:RNW917499 REA917492:REA917499 QUE917492:QUE917499 QKI917492:QKI917499 QAM917492:QAM917499 PQQ917492:PQQ917499 PGU917492:PGU917499 OWY917492:OWY917499 ONC917492:ONC917499 ODG917492:ODG917499 NTK917492:NTK917499 NJO917492:NJO917499 MZS917492:MZS917499 MPW917492:MPW917499 MGA917492:MGA917499 LWE917492:LWE917499 LMI917492:LMI917499 LCM917492:LCM917499 KSQ917492:KSQ917499 KIU917492:KIU917499 JYY917492:JYY917499 JPC917492:JPC917499 JFG917492:JFG917499 IVK917492:IVK917499 ILO917492:ILO917499 IBS917492:IBS917499 HRW917492:HRW917499 HIA917492:HIA917499 GYE917492:GYE917499 GOI917492:GOI917499 GEM917492:GEM917499 FUQ917492:FUQ917499 FKU917492:FKU917499 FAY917492:FAY917499 ERC917492:ERC917499 EHG917492:EHG917499 DXK917492:DXK917499 DNO917492:DNO917499 DDS917492:DDS917499 CTW917492:CTW917499 CKA917492:CKA917499 CAE917492:CAE917499 BQI917492:BQI917499 BGM917492:BGM917499 AWQ917492:AWQ917499 AMU917492:AMU917499 ACY917492:ACY917499 TC917492:TC917499 JG917492:JG917499 K917492:K917499 WVS851956:WVS851963 WLW851956:WLW851963 WCA851956:WCA851963 VSE851956:VSE851963 VII851956:VII851963 UYM851956:UYM851963 UOQ851956:UOQ851963 UEU851956:UEU851963 TUY851956:TUY851963 TLC851956:TLC851963 TBG851956:TBG851963 SRK851956:SRK851963 SHO851956:SHO851963 RXS851956:RXS851963 RNW851956:RNW851963 REA851956:REA851963 QUE851956:QUE851963 QKI851956:QKI851963 QAM851956:QAM851963 PQQ851956:PQQ851963 PGU851956:PGU851963 OWY851956:OWY851963 ONC851956:ONC851963 ODG851956:ODG851963 NTK851956:NTK851963 NJO851956:NJO851963 MZS851956:MZS851963 MPW851956:MPW851963 MGA851956:MGA851963 LWE851956:LWE851963 LMI851956:LMI851963 LCM851956:LCM851963 KSQ851956:KSQ851963 KIU851956:KIU851963 JYY851956:JYY851963 JPC851956:JPC851963 JFG851956:JFG851963 IVK851956:IVK851963 ILO851956:ILO851963 IBS851956:IBS851963 HRW851956:HRW851963 HIA851956:HIA851963 GYE851956:GYE851963 GOI851956:GOI851963 GEM851956:GEM851963 FUQ851956:FUQ851963 FKU851956:FKU851963 FAY851956:FAY851963 ERC851956:ERC851963 EHG851956:EHG851963 DXK851956:DXK851963 DNO851956:DNO851963 DDS851956:DDS851963 CTW851956:CTW851963 CKA851956:CKA851963 CAE851956:CAE851963 BQI851956:BQI851963 BGM851956:BGM851963 AWQ851956:AWQ851963 AMU851956:AMU851963 ACY851956:ACY851963 TC851956:TC851963 JG851956:JG851963 K851956:K851963 WVS786420:WVS786427 WLW786420:WLW786427 WCA786420:WCA786427 VSE786420:VSE786427 VII786420:VII786427 UYM786420:UYM786427 UOQ786420:UOQ786427 UEU786420:UEU786427 TUY786420:TUY786427 TLC786420:TLC786427 TBG786420:TBG786427 SRK786420:SRK786427 SHO786420:SHO786427 RXS786420:RXS786427 RNW786420:RNW786427 REA786420:REA786427 QUE786420:QUE786427 QKI786420:QKI786427 QAM786420:QAM786427 PQQ786420:PQQ786427 PGU786420:PGU786427 OWY786420:OWY786427 ONC786420:ONC786427 ODG786420:ODG786427 NTK786420:NTK786427 NJO786420:NJO786427 MZS786420:MZS786427 MPW786420:MPW786427 MGA786420:MGA786427 LWE786420:LWE786427 LMI786420:LMI786427 LCM786420:LCM786427 KSQ786420:KSQ786427 KIU786420:KIU786427 JYY786420:JYY786427 JPC786420:JPC786427 JFG786420:JFG786427 IVK786420:IVK786427 ILO786420:ILO786427 IBS786420:IBS786427 HRW786420:HRW786427 HIA786420:HIA786427 GYE786420:GYE786427 GOI786420:GOI786427 GEM786420:GEM786427 FUQ786420:FUQ786427 FKU786420:FKU786427 FAY786420:FAY786427 ERC786420:ERC786427 EHG786420:EHG786427 DXK786420:DXK786427 DNO786420:DNO786427 DDS786420:DDS786427 CTW786420:CTW786427 CKA786420:CKA786427 CAE786420:CAE786427 BQI786420:BQI786427 BGM786420:BGM786427 AWQ786420:AWQ786427 AMU786420:AMU786427 ACY786420:ACY786427 TC786420:TC786427 JG786420:JG786427 K786420:K786427 WVS720884:WVS720891 WLW720884:WLW720891 WCA720884:WCA720891 VSE720884:VSE720891 VII720884:VII720891 UYM720884:UYM720891 UOQ720884:UOQ720891 UEU720884:UEU720891 TUY720884:TUY720891 TLC720884:TLC720891 TBG720884:TBG720891 SRK720884:SRK720891 SHO720884:SHO720891 RXS720884:RXS720891 RNW720884:RNW720891 REA720884:REA720891 QUE720884:QUE720891 QKI720884:QKI720891 QAM720884:QAM720891 PQQ720884:PQQ720891 PGU720884:PGU720891 OWY720884:OWY720891 ONC720884:ONC720891 ODG720884:ODG720891 NTK720884:NTK720891 NJO720884:NJO720891 MZS720884:MZS720891 MPW720884:MPW720891 MGA720884:MGA720891 LWE720884:LWE720891 LMI720884:LMI720891 LCM720884:LCM720891 KSQ720884:KSQ720891 KIU720884:KIU720891 JYY720884:JYY720891 JPC720884:JPC720891 JFG720884:JFG720891 IVK720884:IVK720891 ILO720884:ILO720891 IBS720884:IBS720891 HRW720884:HRW720891 HIA720884:HIA720891 GYE720884:GYE720891 GOI720884:GOI720891 GEM720884:GEM720891 FUQ720884:FUQ720891 FKU720884:FKU720891 FAY720884:FAY720891 ERC720884:ERC720891 EHG720884:EHG720891 DXK720884:DXK720891 DNO720884:DNO720891 DDS720884:DDS720891 CTW720884:CTW720891 CKA720884:CKA720891 CAE720884:CAE720891 BQI720884:BQI720891 BGM720884:BGM720891 AWQ720884:AWQ720891 AMU720884:AMU720891 ACY720884:ACY720891 TC720884:TC720891 JG720884:JG720891 K720884:K720891 WVS655348:WVS655355 WLW655348:WLW655355 WCA655348:WCA655355 VSE655348:VSE655355 VII655348:VII655355 UYM655348:UYM655355 UOQ655348:UOQ655355 UEU655348:UEU655355 TUY655348:TUY655355 TLC655348:TLC655355 TBG655348:TBG655355 SRK655348:SRK655355 SHO655348:SHO655355 RXS655348:RXS655355 RNW655348:RNW655355 REA655348:REA655355 QUE655348:QUE655355 QKI655348:QKI655355 QAM655348:QAM655355 PQQ655348:PQQ655355 PGU655348:PGU655355 OWY655348:OWY655355 ONC655348:ONC655355 ODG655348:ODG655355 NTK655348:NTK655355 NJO655348:NJO655355 MZS655348:MZS655355 MPW655348:MPW655355 MGA655348:MGA655355 LWE655348:LWE655355 LMI655348:LMI655355 LCM655348:LCM655355 KSQ655348:KSQ655355 KIU655348:KIU655355 JYY655348:JYY655355 JPC655348:JPC655355 JFG655348:JFG655355 IVK655348:IVK655355 ILO655348:ILO655355 IBS655348:IBS655355 HRW655348:HRW655355 HIA655348:HIA655355 GYE655348:GYE655355 GOI655348:GOI655355 GEM655348:GEM655355 FUQ655348:FUQ655355 FKU655348:FKU655355 FAY655348:FAY655355 ERC655348:ERC655355 EHG655348:EHG655355 DXK655348:DXK655355 DNO655348:DNO655355 DDS655348:DDS655355 CTW655348:CTW655355 CKA655348:CKA655355 CAE655348:CAE655355 BQI655348:BQI655355 BGM655348:BGM655355 AWQ655348:AWQ655355 AMU655348:AMU655355 ACY655348:ACY655355 TC655348:TC655355 JG655348:JG655355 K655348:K655355 WVS589812:WVS589819 WLW589812:WLW589819 WCA589812:WCA589819 VSE589812:VSE589819 VII589812:VII589819 UYM589812:UYM589819 UOQ589812:UOQ589819 UEU589812:UEU589819 TUY589812:TUY589819 TLC589812:TLC589819 TBG589812:TBG589819 SRK589812:SRK589819 SHO589812:SHO589819 RXS589812:RXS589819 RNW589812:RNW589819 REA589812:REA589819 QUE589812:QUE589819 QKI589812:QKI589819 QAM589812:QAM589819 PQQ589812:PQQ589819 PGU589812:PGU589819 OWY589812:OWY589819 ONC589812:ONC589819 ODG589812:ODG589819 NTK589812:NTK589819 NJO589812:NJO589819 MZS589812:MZS589819 MPW589812:MPW589819 MGA589812:MGA589819 LWE589812:LWE589819 LMI589812:LMI589819 LCM589812:LCM589819 KSQ589812:KSQ589819 KIU589812:KIU589819 JYY589812:JYY589819 JPC589812:JPC589819 JFG589812:JFG589819 IVK589812:IVK589819 ILO589812:ILO589819 IBS589812:IBS589819 HRW589812:HRW589819 HIA589812:HIA589819 GYE589812:GYE589819 GOI589812:GOI589819 GEM589812:GEM589819 FUQ589812:FUQ589819 FKU589812:FKU589819 FAY589812:FAY589819 ERC589812:ERC589819 EHG589812:EHG589819 DXK589812:DXK589819 DNO589812:DNO589819 DDS589812:DDS589819 CTW589812:CTW589819 CKA589812:CKA589819 CAE589812:CAE589819 BQI589812:BQI589819 BGM589812:BGM589819 AWQ589812:AWQ589819 AMU589812:AMU589819 ACY589812:ACY589819 TC589812:TC589819 JG589812:JG589819 K589812:K589819 WVS524276:WVS524283 WLW524276:WLW524283 WCA524276:WCA524283 VSE524276:VSE524283 VII524276:VII524283 UYM524276:UYM524283 UOQ524276:UOQ524283 UEU524276:UEU524283 TUY524276:TUY524283 TLC524276:TLC524283 TBG524276:TBG524283 SRK524276:SRK524283 SHO524276:SHO524283 RXS524276:RXS524283 RNW524276:RNW524283 REA524276:REA524283 QUE524276:QUE524283 QKI524276:QKI524283 QAM524276:QAM524283 PQQ524276:PQQ524283 PGU524276:PGU524283 OWY524276:OWY524283 ONC524276:ONC524283 ODG524276:ODG524283 NTK524276:NTK524283 NJO524276:NJO524283 MZS524276:MZS524283 MPW524276:MPW524283 MGA524276:MGA524283 LWE524276:LWE524283 LMI524276:LMI524283 LCM524276:LCM524283 KSQ524276:KSQ524283 KIU524276:KIU524283 JYY524276:JYY524283 JPC524276:JPC524283 JFG524276:JFG524283 IVK524276:IVK524283 ILO524276:ILO524283 IBS524276:IBS524283 HRW524276:HRW524283 HIA524276:HIA524283 GYE524276:GYE524283 GOI524276:GOI524283 GEM524276:GEM524283 FUQ524276:FUQ524283 FKU524276:FKU524283 FAY524276:FAY524283 ERC524276:ERC524283 EHG524276:EHG524283 DXK524276:DXK524283 DNO524276:DNO524283 DDS524276:DDS524283 CTW524276:CTW524283 CKA524276:CKA524283 CAE524276:CAE524283 BQI524276:BQI524283 BGM524276:BGM524283 AWQ524276:AWQ524283 AMU524276:AMU524283 ACY524276:ACY524283 TC524276:TC524283 JG524276:JG524283 K524276:K524283 WVS458740:WVS458747 WLW458740:WLW458747 WCA458740:WCA458747 VSE458740:VSE458747 VII458740:VII458747 UYM458740:UYM458747 UOQ458740:UOQ458747 UEU458740:UEU458747 TUY458740:TUY458747 TLC458740:TLC458747 TBG458740:TBG458747 SRK458740:SRK458747 SHO458740:SHO458747 RXS458740:RXS458747 RNW458740:RNW458747 REA458740:REA458747 QUE458740:QUE458747 QKI458740:QKI458747 QAM458740:QAM458747 PQQ458740:PQQ458747 PGU458740:PGU458747 OWY458740:OWY458747 ONC458740:ONC458747 ODG458740:ODG458747 NTK458740:NTK458747 NJO458740:NJO458747 MZS458740:MZS458747 MPW458740:MPW458747 MGA458740:MGA458747 LWE458740:LWE458747 LMI458740:LMI458747 LCM458740:LCM458747 KSQ458740:KSQ458747 KIU458740:KIU458747 JYY458740:JYY458747 JPC458740:JPC458747 JFG458740:JFG458747 IVK458740:IVK458747 ILO458740:ILO458747 IBS458740:IBS458747 HRW458740:HRW458747 HIA458740:HIA458747 GYE458740:GYE458747 GOI458740:GOI458747 GEM458740:GEM458747 FUQ458740:FUQ458747 FKU458740:FKU458747 FAY458740:FAY458747 ERC458740:ERC458747 EHG458740:EHG458747 DXK458740:DXK458747 DNO458740:DNO458747 DDS458740:DDS458747 CTW458740:CTW458747 CKA458740:CKA458747 CAE458740:CAE458747 BQI458740:BQI458747 BGM458740:BGM458747 AWQ458740:AWQ458747 AMU458740:AMU458747 ACY458740:ACY458747 TC458740:TC458747 JG458740:JG458747 K458740:K458747 WVS393204:WVS393211 WLW393204:WLW393211 WCA393204:WCA393211 VSE393204:VSE393211 VII393204:VII393211 UYM393204:UYM393211 UOQ393204:UOQ393211 UEU393204:UEU393211 TUY393204:TUY393211 TLC393204:TLC393211 TBG393204:TBG393211 SRK393204:SRK393211 SHO393204:SHO393211 RXS393204:RXS393211 RNW393204:RNW393211 REA393204:REA393211 QUE393204:QUE393211 QKI393204:QKI393211 QAM393204:QAM393211 PQQ393204:PQQ393211 PGU393204:PGU393211 OWY393204:OWY393211 ONC393204:ONC393211 ODG393204:ODG393211 NTK393204:NTK393211 NJO393204:NJO393211 MZS393204:MZS393211 MPW393204:MPW393211 MGA393204:MGA393211 LWE393204:LWE393211 LMI393204:LMI393211 LCM393204:LCM393211 KSQ393204:KSQ393211 KIU393204:KIU393211 JYY393204:JYY393211 JPC393204:JPC393211 JFG393204:JFG393211 IVK393204:IVK393211 ILO393204:ILO393211 IBS393204:IBS393211 HRW393204:HRW393211 HIA393204:HIA393211 GYE393204:GYE393211 GOI393204:GOI393211 GEM393204:GEM393211 FUQ393204:FUQ393211 FKU393204:FKU393211 FAY393204:FAY393211 ERC393204:ERC393211 EHG393204:EHG393211 DXK393204:DXK393211 DNO393204:DNO393211 DDS393204:DDS393211 CTW393204:CTW393211 CKA393204:CKA393211 CAE393204:CAE393211 BQI393204:BQI393211 BGM393204:BGM393211 AWQ393204:AWQ393211 AMU393204:AMU393211 ACY393204:ACY393211 TC393204:TC393211 JG393204:JG393211 K393204:K393211 WVS327668:WVS327675 WLW327668:WLW327675 WCA327668:WCA327675 VSE327668:VSE327675 VII327668:VII327675 UYM327668:UYM327675 UOQ327668:UOQ327675 UEU327668:UEU327675 TUY327668:TUY327675 TLC327668:TLC327675 TBG327668:TBG327675 SRK327668:SRK327675 SHO327668:SHO327675 RXS327668:RXS327675 RNW327668:RNW327675 REA327668:REA327675 QUE327668:QUE327675 QKI327668:QKI327675 QAM327668:QAM327675 PQQ327668:PQQ327675 PGU327668:PGU327675 OWY327668:OWY327675 ONC327668:ONC327675 ODG327668:ODG327675 NTK327668:NTK327675 NJO327668:NJO327675 MZS327668:MZS327675 MPW327668:MPW327675 MGA327668:MGA327675 LWE327668:LWE327675 LMI327668:LMI327675 LCM327668:LCM327675 KSQ327668:KSQ327675 KIU327668:KIU327675 JYY327668:JYY327675 JPC327668:JPC327675 JFG327668:JFG327675 IVK327668:IVK327675 ILO327668:ILO327675 IBS327668:IBS327675 HRW327668:HRW327675 HIA327668:HIA327675 GYE327668:GYE327675 GOI327668:GOI327675 GEM327668:GEM327675 FUQ327668:FUQ327675 FKU327668:FKU327675 FAY327668:FAY327675 ERC327668:ERC327675 EHG327668:EHG327675 DXK327668:DXK327675 DNO327668:DNO327675 DDS327668:DDS327675 CTW327668:CTW327675 CKA327668:CKA327675 CAE327668:CAE327675 BQI327668:BQI327675 BGM327668:BGM327675 AWQ327668:AWQ327675 AMU327668:AMU327675 ACY327668:ACY327675 TC327668:TC327675 JG327668:JG327675 K327668:K327675 WVS262132:WVS262139 WLW262132:WLW262139 WCA262132:WCA262139 VSE262132:VSE262139 VII262132:VII262139 UYM262132:UYM262139 UOQ262132:UOQ262139 UEU262132:UEU262139 TUY262132:TUY262139 TLC262132:TLC262139 TBG262132:TBG262139 SRK262132:SRK262139 SHO262132:SHO262139 RXS262132:RXS262139 RNW262132:RNW262139 REA262132:REA262139 QUE262132:QUE262139 QKI262132:QKI262139 QAM262132:QAM262139 PQQ262132:PQQ262139 PGU262132:PGU262139 OWY262132:OWY262139 ONC262132:ONC262139 ODG262132:ODG262139 NTK262132:NTK262139 NJO262132:NJO262139 MZS262132:MZS262139 MPW262132:MPW262139 MGA262132:MGA262139 LWE262132:LWE262139 LMI262132:LMI262139 LCM262132:LCM262139 KSQ262132:KSQ262139 KIU262132:KIU262139 JYY262132:JYY262139 JPC262132:JPC262139 JFG262132:JFG262139 IVK262132:IVK262139 ILO262132:ILO262139 IBS262132:IBS262139 HRW262132:HRW262139 HIA262132:HIA262139 GYE262132:GYE262139 GOI262132:GOI262139 GEM262132:GEM262139 FUQ262132:FUQ262139 FKU262132:FKU262139 FAY262132:FAY262139 ERC262132:ERC262139 EHG262132:EHG262139 DXK262132:DXK262139 DNO262132:DNO262139 DDS262132:DDS262139 CTW262132:CTW262139 CKA262132:CKA262139 CAE262132:CAE262139 BQI262132:BQI262139 BGM262132:BGM262139 AWQ262132:AWQ262139 AMU262132:AMU262139 ACY262132:ACY262139 TC262132:TC262139 JG262132:JG262139 K262132:K262139 WVS196596:WVS196603 WLW196596:WLW196603 WCA196596:WCA196603 VSE196596:VSE196603 VII196596:VII196603 UYM196596:UYM196603 UOQ196596:UOQ196603 UEU196596:UEU196603 TUY196596:TUY196603 TLC196596:TLC196603 TBG196596:TBG196603 SRK196596:SRK196603 SHO196596:SHO196603 RXS196596:RXS196603 RNW196596:RNW196603 REA196596:REA196603 QUE196596:QUE196603 QKI196596:QKI196603 QAM196596:QAM196603 PQQ196596:PQQ196603 PGU196596:PGU196603 OWY196596:OWY196603 ONC196596:ONC196603 ODG196596:ODG196603 NTK196596:NTK196603 NJO196596:NJO196603 MZS196596:MZS196603 MPW196596:MPW196603 MGA196596:MGA196603 LWE196596:LWE196603 LMI196596:LMI196603 LCM196596:LCM196603 KSQ196596:KSQ196603 KIU196596:KIU196603 JYY196596:JYY196603 JPC196596:JPC196603 JFG196596:JFG196603 IVK196596:IVK196603 ILO196596:ILO196603 IBS196596:IBS196603 HRW196596:HRW196603 HIA196596:HIA196603 GYE196596:GYE196603 GOI196596:GOI196603 GEM196596:GEM196603 FUQ196596:FUQ196603 FKU196596:FKU196603 FAY196596:FAY196603 ERC196596:ERC196603 EHG196596:EHG196603 DXK196596:DXK196603 DNO196596:DNO196603 DDS196596:DDS196603 CTW196596:CTW196603 CKA196596:CKA196603 CAE196596:CAE196603 BQI196596:BQI196603 BGM196596:BGM196603 AWQ196596:AWQ196603 AMU196596:AMU196603 ACY196596:ACY196603 TC196596:TC196603 JG196596:JG196603 K196596:K196603 WVS131060:WVS131067 WLW131060:WLW131067 WCA131060:WCA131067 VSE131060:VSE131067 VII131060:VII131067 UYM131060:UYM131067 UOQ131060:UOQ131067 UEU131060:UEU131067 TUY131060:TUY131067 TLC131060:TLC131067 TBG131060:TBG131067 SRK131060:SRK131067 SHO131060:SHO131067 RXS131060:RXS131067 RNW131060:RNW131067 REA131060:REA131067 QUE131060:QUE131067 QKI131060:QKI131067 QAM131060:QAM131067 PQQ131060:PQQ131067 PGU131060:PGU131067 OWY131060:OWY131067 ONC131060:ONC131067 ODG131060:ODG131067 NTK131060:NTK131067 NJO131060:NJO131067 MZS131060:MZS131067 MPW131060:MPW131067 MGA131060:MGA131067 LWE131060:LWE131067 LMI131060:LMI131067 LCM131060:LCM131067 KSQ131060:KSQ131067 KIU131060:KIU131067 JYY131060:JYY131067 JPC131060:JPC131067 JFG131060:JFG131067 IVK131060:IVK131067 ILO131060:ILO131067 IBS131060:IBS131067 HRW131060:HRW131067 HIA131060:HIA131067 GYE131060:GYE131067 GOI131060:GOI131067 GEM131060:GEM131067 FUQ131060:FUQ131067 FKU131060:FKU131067 FAY131060:FAY131067 ERC131060:ERC131067 EHG131060:EHG131067 DXK131060:DXK131067 DNO131060:DNO131067 DDS131060:DDS131067 CTW131060:CTW131067 CKA131060:CKA131067 CAE131060:CAE131067 BQI131060:BQI131067 BGM131060:BGM131067 AWQ131060:AWQ131067 AMU131060:AMU131067 ACY131060:ACY131067 TC131060:TC131067 JG131060:JG131067 K131060:K131067 WVS65524:WVS65531 WLW65524:WLW65531 WCA65524:WCA65531 VSE65524:VSE65531 VII65524:VII65531 UYM65524:UYM65531 UOQ65524:UOQ65531 UEU65524:UEU65531 TUY65524:TUY65531 TLC65524:TLC65531 TBG65524:TBG65531 SRK65524:SRK65531 SHO65524:SHO65531 RXS65524:RXS65531 RNW65524:RNW65531 REA65524:REA65531 QUE65524:QUE65531 QKI65524:QKI65531 QAM65524:QAM65531 PQQ65524:PQQ65531 PGU65524:PGU65531 OWY65524:OWY65531 ONC65524:ONC65531 ODG65524:ODG65531 NTK65524:NTK65531 NJO65524:NJO65531 MZS65524:MZS65531 MPW65524:MPW65531 MGA65524:MGA65531 LWE65524:LWE65531 LMI65524:LMI65531 LCM65524:LCM65531 KSQ65524:KSQ65531 KIU65524:KIU65531 JYY65524:JYY65531 JPC65524:JPC65531 JFG65524:JFG65531 IVK65524:IVK65531 ILO65524:ILO65531 IBS65524:IBS65531 HRW65524:HRW65531 HIA65524:HIA65531 GYE65524:GYE65531 GOI65524:GOI65531 GEM65524:GEM65531 FUQ65524:FUQ65531 FKU65524:FKU65531 FAY65524:FAY65531 ERC65524:ERC65531 EHG65524:EHG65531 DXK65524:DXK65531 DNO65524:DNO65531 DDS65524:DDS65531 CTW65524:CTW65531 CKA65524:CKA65531 CAE65524:CAE65531 BQI65524:BQI65531 BGM65524:BGM65531 AWQ65524:AWQ65531 AMU65524:AMU65531 ACY65524:ACY65531 TC65524:TC65531 JG65524:JG65531 K65524:K65531 WVS41 WVS983042:WVS983080 WLW983042:WLW983080 WCA983042:WCA983080 VSE983042:VSE983080 VII983042:VII983080 UYM983042:UYM983080 UOQ983042:UOQ983080 UEU983042:UEU983080 TUY983042:TUY983080 TLC983042:TLC983080 TBG983042:TBG983080 SRK983042:SRK983080 SHO983042:SHO983080 RXS983042:RXS983080 RNW983042:RNW983080 REA983042:REA983080 QUE983042:QUE983080 QKI983042:QKI983080 QAM983042:QAM983080 PQQ983042:PQQ983080 PGU983042:PGU983080 OWY983042:OWY983080 ONC983042:ONC983080 ODG983042:ODG983080 NTK983042:NTK983080 NJO983042:NJO983080 MZS983042:MZS983080 MPW983042:MPW983080 MGA983042:MGA983080 LWE983042:LWE983080 LMI983042:LMI983080 LCM983042:LCM983080 KSQ983042:KSQ983080 KIU983042:KIU983080 JYY983042:JYY983080 JPC983042:JPC983080 JFG983042:JFG983080 IVK983042:IVK983080 ILO983042:ILO983080 IBS983042:IBS983080 HRW983042:HRW983080 HIA983042:HIA983080 GYE983042:GYE983080 GOI983042:GOI983080 GEM983042:GEM983080 FUQ983042:FUQ983080 FKU983042:FKU983080 FAY983042:FAY983080 ERC983042:ERC983080 EHG983042:EHG983080 DXK983042:DXK983080 DNO983042:DNO983080 DDS983042:DDS983080 CTW983042:CTW983080 CKA983042:CKA983080 CAE983042:CAE983080 BQI983042:BQI983080 BGM983042:BGM983080 AWQ983042:AWQ983080 AMU983042:AMU983080 ACY983042:ACY983080 TC983042:TC983080 JG983042:JG983080 K983042:K983080 WVS917506:WVS917544 WLW917506:WLW917544 WCA917506:WCA917544 VSE917506:VSE917544 VII917506:VII917544 UYM917506:UYM917544 UOQ917506:UOQ917544 UEU917506:UEU917544 TUY917506:TUY917544 TLC917506:TLC917544 TBG917506:TBG917544 SRK917506:SRK917544 SHO917506:SHO917544 RXS917506:RXS917544 RNW917506:RNW917544 REA917506:REA917544 QUE917506:QUE917544 QKI917506:QKI917544 QAM917506:QAM917544 PQQ917506:PQQ917544 PGU917506:PGU917544 OWY917506:OWY917544 ONC917506:ONC917544 ODG917506:ODG917544 NTK917506:NTK917544 NJO917506:NJO917544 MZS917506:MZS917544 MPW917506:MPW917544 MGA917506:MGA917544 LWE917506:LWE917544 LMI917506:LMI917544 LCM917506:LCM917544 KSQ917506:KSQ917544 KIU917506:KIU917544 JYY917506:JYY917544 JPC917506:JPC917544 JFG917506:JFG917544 IVK917506:IVK917544 ILO917506:ILO917544 IBS917506:IBS917544 HRW917506:HRW917544 HIA917506:HIA917544 GYE917506:GYE917544 GOI917506:GOI917544 GEM917506:GEM917544 FUQ917506:FUQ917544 FKU917506:FKU917544 FAY917506:FAY917544 ERC917506:ERC917544 EHG917506:EHG917544 DXK917506:DXK917544 DNO917506:DNO917544 DDS917506:DDS917544 CTW917506:CTW917544 CKA917506:CKA917544 CAE917506:CAE917544 BQI917506:BQI917544 BGM917506:BGM917544 AWQ917506:AWQ917544 AMU917506:AMU917544 ACY917506:ACY917544 TC917506:TC917544 JG917506:JG917544 K917506:K917544 WVS851970:WVS852008 WLW851970:WLW852008 WCA851970:WCA852008 VSE851970:VSE852008 VII851970:VII852008 UYM851970:UYM852008 UOQ851970:UOQ852008 UEU851970:UEU852008 TUY851970:TUY852008 TLC851970:TLC852008 TBG851970:TBG852008 SRK851970:SRK852008 SHO851970:SHO852008 RXS851970:RXS852008 RNW851970:RNW852008 REA851970:REA852008 QUE851970:QUE852008 QKI851970:QKI852008 QAM851970:QAM852008 PQQ851970:PQQ852008 PGU851970:PGU852008 OWY851970:OWY852008 ONC851970:ONC852008 ODG851970:ODG852008 NTK851970:NTK852008 NJO851970:NJO852008 MZS851970:MZS852008 MPW851970:MPW852008 MGA851970:MGA852008 LWE851970:LWE852008 LMI851970:LMI852008 LCM851970:LCM852008 KSQ851970:KSQ852008 KIU851970:KIU852008 JYY851970:JYY852008 JPC851970:JPC852008 JFG851970:JFG852008 IVK851970:IVK852008 ILO851970:ILO852008 IBS851970:IBS852008 HRW851970:HRW852008 HIA851970:HIA852008 GYE851970:GYE852008 GOI851970:GOI852008 GEM851970:GEM852008 FUQ851970:FUQ852008 FKU851970:FKU852008 FAY851970:FAY852008 ERC851970:ERC852008 EHG851970:EHG852008 DXK851970:DXK852008 DNO851970:DNO852008 DDS851970:DDS852008 CTW851970:CTW852008 CKA851970:CKA852008 CAE851970:CAE852008 BQI851970:BQI852008 BGM851970:BGM852008 AWQ851970:AWQ852008 AMU851970:AMU852008 ACY851970:ACY852008 TC851970:TC852008 JG851970:JG852008 K851970:K852008 WVS786434:WVS786472 WLW786434:WLW786472 WCA786434:WCA786472 VSE786434:VSE786472 VII786434:VII786472 UYM786434:UYM786472 UOQ786434:UOQ786472 UEU786434:UEU786472 TUY786434:TUY786472 TLC786434:TLC786472 TBG786434:TBG786472 SRK786434:SRK786472 SHO786434:SHO786472 RXS786434:RXS786472 RNW786434:RNW786472 REA786434:REA786472 QUE786434:QUE786472 QKI786434:QKI786472 QAM786434:QAM786472 PQQ786434:PQQ786472 PGU786434:PGU786472 OWY786434:OWY786472 ONC786434:ONC786472 ODG786434:ODG786472 NTK786434:NTK786472 NJO786434:NJO786472 MZS786434:MZS786472 MPW786434:MPW786472 MGA786434:MGA786472 LWE786434:LWE786472 LMI786434:LMI786472 LCM786434:LCM786472 KSQ786434:KSQ786472 KIU786434:KIU786472 JYY786434:JYY786472 JPC786434:JPC786472 JFG786434:JFG786472 IVK786434:IVK786472 ILO786434:ILO786472 IBS786434:IBS786472 HRW786434:HRW786472 HIA786434:HIA786472 GYE786434:GYE786472 GOI786434:GOI786472 GEM786434:GEM786472 FUQ786434:FUQ786472 FKU786434:FKU786472 FAY786434:FAY786472 ERC786434:ERC786472 EHG786434:EHG786472 DXK786434:DXK786472 DNO786434:DNO786472 DDS786434:DDS786472 CTW786434:CTW786472 CKA786434:CKA786472 CAE786434:CAE786472 BQI786434:BQI786472 BGM786434:BGM786472 AWQ786434:AWQ786472 AMU786434:AMU786472 ACY786434:ACY786472 TC786434:TC786472 JG786434:JG786472 K786434:K786472 WVS720898:WVS720936 WLW720898:WLW720936 WCA720898:WCA720936 VSE720898:VSE720936 VII720898:VII720936 UYM720898:UYM720936 UOQ720898:UOQ720936 UEU720898:UEU720936 TUY720898:TUY720936 TLC720898:TLC720936 TBG720898:TBG720936 SRK720898:SRK720936 SHO720898:SHO720936 RXS720898:RXS720936 RNW720898:RNW720936 REA720898:REA720936 QUE720898:QUE720936 QKI720898:QKI720936 QAM720898:QAM720936 PQQ720898:PQQ720936 PGU720898:PGU720936 OWY720898:OWY720936 ONC720898:ONC720936 ODG720898:ODG720936 NTK720898:NTK720936 NJO720898:NJO720936 MZS720898:MZS720936 MPW720898:MPW720936 MGA720898:MGA720936 LWE720898:LWE720936 LMI720898:LMI720936 LCM720898:LCM720936 KSQ720898:KSQ720936 KIU720898:KIU720936 JYY720898:JYY720936 JPC720898:JPC720936 JFG720898:JFG720936 IVK720898:IVK720936 ILO720898:ILO720936 IBS720898:IBS720936 HRW720898:HRW720936 HIA720898:HIA720936 GYE720898:GYE720936 GOI720898:GOI720936 GEM720898:GEM720936 FUQ720898:FUQ720936 FKU720898:FKU720936 FAY720898:FAY720936 ERC720898:ERC720936 EHG720898:EHG720936 DXK720898:DXK720936 DNO720898:DNO720936 DDS720898:DDS720936 CTW720898:CTW720936 CKA720898:CKA720936 CAE720898:CAE720936 BQI720898:BQI720936 BGM720898:BGM720936 AWQ720898:AWQ720936 AMU720898:AMU720936 ACY720898:ACY720936 TC720898:TC720936 JG720898:JG720936 K720898:K720936 WVS655362:WVS655400 WLW655362:WLW655400 WCA655362:WCA655400 VSE655362:VSE655400 VII655362:VII655400 UYM655362:UYM655400 UOQ655362:UOQ655400 UEU655362:UEU655400 TUY655362:TUY655400 TLC655362:TLC655400 TBG655362:TBG655400 SRK655362:SRK655400 SHO655362:SHO655400 RXS655362:RXS655400 RNW655362:RNW655400 REA655362:REA655400 QUE655362:QUE655400 QKI655362:QKI655400 QAM655362:QAM655400 PQQ655362:PQQ655400 PGU655362:PGU655400 OWY655362:OWY655400 ONC655362:ONC655400 ODG655362:ODG655400 NTK655362:NTK655400 NJO655362:NJO655400 MZS655362:MZS655400 MPW655362:MPW655400 MGA655362:MGA655400 LWE655362:LWE655400 LMI655362:LMI655400 LCM655362:LCM655400 KSQ655362:KSQ655400 KIU655362:KIU655400 JYY655362:JYY655400 JPC655362:JPC655400 JFG655362:JFG655400 IVK655362:IVK655400 ILO655362:ILO655400 IBS655362:IBS655400 HRW655362:HRW655400 HIA655362:HIA655400 GYE655362:GYE655400 GOI655362:GOI655400 GEM655362:GEM655400 FUQ655362:FUQ655400 FKU655362:FKU655400 FAY655362:FAY655400 ERC655362:ERC655400 EHG655362:EHG655400 DXK655362:DXK655400 DNO655362:DNO655400 DDS655362:DDS655400 CTW655362:CTW655400 CKA655362:CKA655400 CAE655362:CAE655400 BQI655362:BQI655400 BGM655362:BGM655400 AWQ655362:AWQ655400 AMU655362:AMU655400 ACY655362:ACY655400 TC655362:TC655400 JG655362:JG655400 K655362:K655400 WVS589826:WVS589864 WLW589826:WLW589864 WCA589826:WCA589864 VSE589826:VSE589864 VII589826:VII589864 UYM589826:UYM589864 UOQ589826:UOQ589864 UEU589826:UEU589864 TUY589826:TUY589864 TLC589826:TLC589864 TBG589826:TBG589864 SRK589826:SRK589864 SHO589826:SHO589864 RXS589826:RXS589864 RNW589826:RNW589864 REA589826:REA589864 QUE589826:QUE589864 QKI589826:QKI589864 QAM589826:QAM589864 PQQ589826:PQQ589864 PGU589826:PGU589864 OWY589826:OWY589864 ONC589826:ONC589864 ODG589826:ODG589864 NTK589826:NTK589864 NJO589826:NJO589864 MZS589826:MZS589864 MPW589826:MPW589864 MGA589826:MGA589864 LWE589826:LWE589864 LMI589826:LMI589864 LCM589826:LCM589864 KSQ589826:KSQ589864 KIU589826:KIU589864 JYY589826:JYY589864 JPC589826:JPC589864 JFG589826:JFG589864 IVK589826:IVK589864 ILO589826:ILO589864 IBS589826:IBS589864 HRW589826:HRW589864 HIA589826:HIA589864 GYE589826:GYE589864 GOI589826:GOI589864 GEM589826:GEM589864 FUQ589826:FUQ589864 FKU589826:FKU589864 FAY589826:FAY589864 ERC589826:ERC589864 EHG589826:EHG589864 DXK589826:DXK589864 DNO589826:DNO589864 DDS589826:DDS589864 CTW589826:CTW589864 CKA589826:CKA589864 CAE589826:CAE589864 BQI589826:BQI589864 BGM589826:BGM589864 AWQ589826:AWQ589864 AMU589826:AMU589864 ACY589826:ACY589864 TC589826:TC589864 JG589826:JG589864 K589826:K589864 WVS524290:WVS524328 WLW524290:WLW524328 WCA524290:WCA524328 VSE524290:VSE524328 VII524290:VII524328 UYM524290:UYM524328 UOQ524290:UOQ524328 UEU524290:UEU524328 TUY524290:TUY524328 TLC524290:TLC524328 TBG524290:TBG524328 SRK524290:SRK524328 SHO524290:SHO524328 RXS524290:RXS524328 RNW524290:RNW524328 REA524290:REA524328 QUE524290:QUE524328 QKI524290:QKI524328 QAM524290:QAM524328 PQQ524290:PQQ524328 PGU524290:PGU524328 OWY524290:OWY524328 ONC524290:ONC524328 ODG524290:ODG524328 NTK524290:NTK524328 NJO524290:NJO524328 MZS524290:MZS524328 MPW524290:MPW524328 MGA524290:MGA524328 LWE524290:LWE524328 LMI524290:LMI524328 LCM524290:LCM524328 KSQ524290:KSQ524328 KIU524290:KIU524328 JYY524290:JYY524328 JPC524290:JPC524328 JFG524290:JFG524328 IVK524290:IVK524328 ILO524290:ILO524328 IBS524290:IBS524328 HRW524290:HRW524328 HIA524290:HIA524328 GYE524290:GYE524328 GOI524290:GOI524328 GEM524290:GEM524328 FUQ524290:FUQ524328 FKU524290:FKU524328 FAY524290:FAY524328 ERC524290:ERC524328 EHG524290:EHG524328 DXK524290:DXK524328 DNO524290:DNO524328 DDS524290:DDS524328 CTW524290:CTW524328 CKA524290:CKA524328 CAE524290:CAE524328 BQI524290:BQI524328 BGM524290:BGM524328 AWQ524290:AWQ524328 AMU524290:AMU524328 ACY524290:ACY524328 TC524290:TC524328 JG524290:JG524328 K524290:K524328 WVS458754:WVS458792 WLW458754:WLW458792 WCA458754:WCA458792 VSE458754:VSE458792 VII458754:VII458792 UYM458754:UYM458792 UOQ458754:UOQ458792 UEU458754:UEU458792 TUY458754:TUY458792 TLC458754:TLC458792 TBG458754:TBG458792 SRK458754:SRK458792 SHO458754:SHO458792 RXS458754:RXS458792 RNW458754:RNW458792 REA458754:REA458792 QUE458754:QUE458792 QKI458754:QKI458792 QAM458754:QAM458792 PQQ458754:PQQ458792 PGU458754:PGU458792 OWY458754:OWY458792 ONC458754:ONC458792 ODG458754:ODG458792 NTK458754:NTK458792 NJO458754:NJO458792 MZS458754:MZS458792 MPW458754:MPW458792 MGA458754:MGA458792 LWE458754:LWE458792 LMI458754:LMI458792 LCM458754:LCM458792 KSQ458754:KSQ458792 KIU458754:KIU458792 JYY458754:JYY458792 JPC458754:JPC458792 JFG458754:JFG458792 IVK458754:IVK458792 ILO458754:ILO458792 IBS458754:IBS458792 HRW458754:HRW458792 HIA458754:HIA458792 GYE458754:GYE458792 GOI458754:GOI458792 GEM458754:GEM458792 FUQ458754:FUQ458792 FKU458754:FKU458792 FAY458754:FAY458792 ERC458754:ERC458792 EHG458754:EHG458792 DXK458754:DXK458792 DNO458754:DNO458792 DDS458754:DDS458792 CTW458754:CTW458792 CKA458754:CKA458792 CAE458754:CAE458792 BQI458754:BQI458792 BGM458754:BGM458792 AWQ458754:AWQ458792 AMU458754:AMU458792 ACY458754:ACY458792 TC458754:TC458792 JG458754:JG458792 K458754:K458792 WVS393218:WVS393256 WLW393218:WLW393256 WCA393218:WCA393256 VSE393218:VSE393256 VII393218:VII393256 UYM393218:UYM393256 UOQ393218:UOQ393256 UEU393218:UEU393256 TUY393218:TUY393256 TLC393218:TLC393256 TBG393218:TBG393256 SRK393218:SRK393256 SHO393218:SHO393256 RXS393218:RXS393256 RNW393218:RNW393256 REA393218:REA393256 QUE393218:QUE393256 QKI393218:QKI393256 QAM393218:QAM393256 PQQ393218:PQQ393256 PGU393218:PGU393256 OWY393218:OWY393256 ONC393218:ONC393256 ODG393218:ODG393256 NTK393218:NTK393256 NJO393218:NJO393256 MZS393218:MZS393256 MPW393218:MPW393256 MGA393218:MGA393256 LWE393218:LWE393256 LMI393218:LMI393256 LCM393218:LCM393256 KSQ393218:KSQ393256 KIU393218:KIU393256 JYY393218:JYY393256 JPC393218:JPC393256 JFG393218:JFG393256 IVK393218:IVK393256 ILO393218:ILO393256 IBS393218:IBS393256 HRW393218:HRW393256 HIA393218:HIA393256 GYE393218:GYE393256 GOI393218:GOI393256 GEM393218:GEM393256 FUQ393218:FUQ393256 FKU393218:FKU393256 FAY393218:FAY393256 ERC393218:ERC393256 EHG393218:EHG393256 DXK393218:DXK393256 DNO393218:DNO393256 DDS393218:DDS393256 CTW393218:CTW393256 CKA393218:CKA393256 CAE393218:CAE393256 BQI393218:BQI393256 BGM393218:BGM393256 AWQ393218:AWQ393256 AMU393218:AMU393256 ACY393218:ACY393256 TC393218:TC393256 JG393218:JG393256 K393218:K393256 WVS327682:WVS327720 WLW327682:WLW327720 WCA327682:WCA327720 VSE327682:VSE327720 VII327682:VII327720 UYM327682:UYM327720 UOQ327682:UOQ327720 UEU327682:UEU327720 TUY327682:TUY327720 TLC327682:TLC327720 TBG327682:TBG327720 SRK327682:SRK327720 SHO327682:SHO327720 RXS327682:RXS327720 RNW327682:RNW327720 REA327682:REA327720 QUE327682:QUE327720 QKI327682:QKI327720 QAM327682:QAM327720 PQQ327682:PQQ327720 PGU327682:PGU327720 OWY327682:OWY327720 ONC327682:ONC327720 ODG327682:ODG327720 NTK327682:NTK327720 NJO327682:NJO327720 MZS327682:MZS327720 MPW327682:MPW327720 MGA327682:MGA327720 LWE327682:LWE327720 LMI327682:LMI327720 LCM327682:LCM327720 KSQ327682:KSQ327720 KIU327682:KIU327720 JYY327682:JYY327720 JPC327682:JPC327720 JFG327682:JFG327720 IVK327682:IVK327720 ILO327682:ILO327720 IBS327682:IBS327720 HRW327682:HRW327720 HIA327682:HIA327720 GYE327682:GYE327720 GOI327682:GOI327720 GEM327682:GEM327720 FUQ327682:FUQ327720 FKU327682:FKU327720 FAY327682:FAY327720 ERC327682:ERC327720 EHG327682:EHG327720 DXK327682:DXK327720 DNO327682:DNO327720 DDS327682:DDS327720 CTW327682:CTW327720 CKA327682:CKA327720 CAE327682:CAE327720 BQI327682:BQI327720 BGM327682:BGM327720 AWQ327682:AWQ327720 AMU327682:AMU327720 ACY327682:ACY327720 TC327682:TC327720 JG327682:JG327720 K327682:K327720 WVS262146:WVS262184 WLW262146:WLW262184 WCA262146:WCA262184 VSE262146:VSE262184 VII262146:VII262184 UYM262146:UYM262184 UOQ262146:UOQ262184 UEU262146:UEU262184 TUY262146:TUY262184 TLC262146:TLC262184 TBG262146:TBG262184 SRK262146:SRK262184 SHO262146:SHO262184 RXS262146:RXS262184 RNW262146:RNW262184 REA262146:REA262184 QUE262146:QUE262184 QKI262146:QKI262184 QAM262146:QAM262184 PQQ262146:PQQ262184 PGU262146:PGU262184 OWY262146:OWY262184 ONC262146:ONC262184 ODG262146:ODG262184 NTK262146:NTK262184 NJO262146:NJO262184 MZS262146:MZS262184 MPW262146:MPW262184 MGA262146:MGA262184 LWE262146:LWE262184 LMI262146:LMI262184 LCM262146:LCM262184 KSQ262146:KSQ262184 KIU262146:KIU262184 JYY262146:JYY262184 JPC262146:JPC262184 JFG262146:JFG262184 IVK262146:IVK262184 ILO262146:ILO262184 IBS262146:IBS262184 HRW262146:HRW262184 HIA262146:HIA262184 GYE262146:GYE262184 GOI262146:GOI262184 GEM262146:GEM262184 FUQ262146:FUQ262184 FKU262146:FKU262184 FAY262146:FAY262184 ERC262146:ERC262184 EHG262146:EHG262184 DXK262146:DXK262184 DNO262146:DNO262184 DDS262146:DDS262184 CTW262146:CTW262184 CKA262146:CKA262184 CAE262146:CAE262184 BQI262146:BQI262184 BGM262146:BGM262184 AWQ262146:AWQ262184 AMU262146:AMU262184 ACY262146:ACY262184 TC262146:TC262184 JG262146:JG262184 K262146:K262184 WVS196610:WVS196648 WLW196610:WLW196648 WCA196610:WCA196648 VSE196610:VSE196648 VII196610:VII196648 UYM196610:UYM196648 UOQ196610:UOQ196648 UEU196610:UEU196648 TUY196610:TUY196648 TLC196610:TLC196648 TBG196610:TBG196648 SRK196610:SRK196648 SHO196610:SHO196648 RXS196610:RXS196648 RNW196610:RNW196648 REA196610:REA196648 QUE196610:QUE196648 QKI196610:QKI196648 QAM196610:QAM196648 PQQ196610:PQQ196648 PGU196610:PGU196648 OWY196610:OWY196648 ONC196610:ONC196648 ODG196610:ODG196648 NTK196610:NTK196648 NJO196610:NJO196648 MZS196610:MZS196648 MPW196610:MPW196648 MGA196610:MGA196648 LWE196610:LWE196648 LMI196610:LMI196648 LCM196610:LCM196648 KSQ196610:KSQ196648 KIU196610:KIU196648 JYY196610:JYY196648 JPC196610:JPC196648 JFG196610:JFG196648 IVK196610:IVK196648 ILO196610:ILO196648 IBS196610:IBS196648 HRW196610:HRW196648 HIA196610:HIA196648 GYE196610:GYE196648 GOI196610:GOI196648 GEM196610:GEM196648 FUQ196610:FUQ196648 FKU196610:FKU196648 FAY196610:FAY196648 ERC196610:ERC196648 EHG196610:EHG196648 DXK196610:DXK196648 DNO196610:DNO196648 DDS196610:DDS196648 CTW196610:CTW196648 CKA196610:CKA196648 CAE196610:CAE196648 BQI196610:BQI196648 BGM196610:BGM196648 AWQ196610:AWQ196648 AMU196610:AMU196648 ACY196610:ACY196648 TC196610:TC196648 JG196610:JG196648 K196610:K196648 WVS131074:WVS131112 WLW131074:WLW131112 WCA131074:WCA131112 VSE131074:VSE131112 VII131074:VII131112 UYM131074:UYM131112 UOQ131074:UOQ131112 UEU131074:UEU131112 TUY131074:TUY131112 TLC131074:TLC131112 TBG131074:TBG131112 SRK131074:SRK131112 SHO131074:SHO131112 RXS131074:RXS131112 RNW131074:RNW131112 REA131074:REA131112 QUE131074:QUE131112 QKI131074:QKI131112 QAM131074:QAM131112 PQQ131074:PQQ131112 PGU131074:PGU131112 OWY131074:OWY131112 ONC131074:ONC131112 ODG131074:ODG131112 NTK131074:NTK131112 NJO131074:NJO131112 MZS131074:MZS131112 MPW131074:MPW131112 MGA131074:MGA131112 LWE131074:LWE131112 LMI131074:LMI131112 LCM131074:LCM131112 KSQ131074:KSQ131112 KIU131074:KIU131112 JYY131074:JYY131112 JPC131074:JPC131112 JFG131074:JFG131112 IVK131074:IVK131112 ILO131074:ILO131112 IBS131074:IBS131112 HRW131074:HRW131112 HIA131074:HIA131112 GYE131074:GYE131112 GOI131074:GOI131112 GEM131074:GEM131112 FUQ131074:FUQ131112 FKU131074:FKU131112 FAY131074:FAY131112 ERC131074:ERC131112 EHG131074:EHG131112 DXK131074:DXK131112 DNO131074:DNO131112 DDS131074:DDS131112 CTW131074:CTW131112 CKA131074:CKA131112 CAE131074:CAE131112 BQI131074:BQI131112 BGM131074:BGM131112 AWQ131074:AWQ131112 AMU131074:AMU131112 ACY131074:ACY131112 TC131074:TC131112 JG131074:JG131112 K131074:K131112 WVS65538:WVS65576 WLW65538:WLW65576 WCA65538:WCA65576 VSE65538:VSE65576 VII65538:VII65576 UYM65538:UYM65576 UOQ65538:UOQ65576 UEU65538:UEU65576 TUY65538:TUY65576 TLC65538:TLC65576 TBG65538:TBG65576 SRK65538:SRK65576 SHO65538:SHO65576 RXS65538:RXS65576 RNW65538:RNW65576 REA65538:REA65576 QUE65538:QUE65576 QKI65538:QKI65576 QAM65538:QAM65576 PQQ65538:PQQ65576 PGU65538:PGU65576 OWY65538:OWY65576 ONC65538:ONC65576 ODG65538:ODG65576 NTK65538:NTK65576 NJO65538:NJO65576 MZS65538:MZS65576 MPW65538:MPW65576 MGA65538:MGA65576 LWE65538:LWE65576 LMI65538:LMI65576 LCM65538:LCM65576 KSQ65538:KSQ65576 KIU65538:KIU65576 JYY65538:JYY65576 JPC65538:JPC65576 JFG65538:JFG65576 IVK65538:IVK65576 ILO65538:ILO65576 IBS65538:IBS65576 HRW65538:HRW65576 HIA65538:HIA65576 GYE65538:GYE65576 GOI65538:GOI65576 GEM65538:GEM65576 FUQ65538:FUQ65576 FKU65538:FKU65576 FAY65538:FAY65576 ERC65538:ERC65576 EHG65538:EHG65576 DXK65538:DXK65576 DNO65538:DNO65576 DDS65538:DDS65576 CTW65538:CTW65576 CKA65538:CKA65576 CAE65538:CAE65576 BQI65538:BQI65576 BGM65538:BGM65576 AWQ65538:AWQ65576 AMU65538:AMU65576 ACY65538:ACY65576 TC65538:TC65576 JG65538:JG65576 K65538:K65576 WLW41 WCA41 VSE41 VII41 UYM41 UOQ41 UEU41 TUY41 TLC41 TBG41 SRK41 SHO41 RXS41 RNW41 REA41 QUE41 QKI41 QAM41 PQQ41 PGU41 OWY41 ONC41 ODG41 NTK41 NJO41 MZS41 MPW41 MGA41 LWE41 LMI41 LCM41 KSQ41 KIU41 JYY41 JPC41 JFG41 IVK41 ILO41 IBS41 HRW41 HIA41 GYE41 GOI41 GEM41 FUQ41 FKU41 FAY41 ERC41 EHG41 DXK41 DNO41 DDS41 CTW41 CKA41 CAE41 BQI41 BGM41 AWQ41 AMU41 ACY41 TC41 JG41 K34:K35" xr:uid="{00000000-0002-0000-0100-000001000000}">
      <formula1>$J$100:$J$102</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496 IZ65496 SV65496 ACR65496 AMN65496 AWJ65496 BGF65496 BQB65496 BZX65496 CJT65496 CTP65496 DDL65496 DNH65496 DXD65496 EGZ65496 EQV65496 FAR65496 FKN65496 FUJ65496 GEF65496 GOB65496 GXX65496 HHT65496 HRP65496 IBL65496 ILH65496 IVD65496 JEZ65496 JOV65496 JYR65496 KIN65496 KSJ65496 LCF65496 LMB65496 LVX65496 MFT65496 MPP65496 MZL65496 NJH65496 NTD65496 OCZ65496 OMV65496 OWR65496 PGN65496 PQJ65496 QAF65496 QKB65496 QTX65496 RDT65496 RNP65496 RXL65496 SHH65496 SRD65496 TAZ65496 TKV65496 TUR65496 UEN65496 UOJ65496 UYF65496 VIB65496 VRX65496 WBT65496 WLP65496 WVL65496 D131032 IZ131032 SV131032 ACR131032 AMN131032 AWJ131032 BGF131032 BQB131032 BZX131032 CJT131032 CTP131032 DDL131032 DNH131032 DXD131032 EGZ131032 EQV131032 FAR131032 FKN131032 FUJ131032 GEF131032 GOB131032 GXX131032 HHT131032 HRP131032 IBL131032 ILH131032 IVD131032 JEZ131032 JOV131032 JYR131032 KIN131032 KSJ131032 LCF131032 LMB131032 LVX131032 MFT131032 MPP131032 MZL131032 NJH131032 NTD131032 OCZ131032 OMV131032 OWR131032 PGN131032 PQJ131032 QAF131032 QKB131032 QTX131032 RDT131032 RNP131032 RXL131032 SHH131032 SRD131032 TAZ131032 TKV131032 TUR131032 UEN131032 UOJ131032 UYF131032 VIB131032 VRX131032 WBT131032 WLP131032 WVL131032 D196568 IZ196568 SV196568 ACR196568 AMN196568 AWJ196568 BGF196568 BQB196568 BZX196568 CJT196568 CTP196568 DDL196568 DNH196568 DXD196568 EGZ196568 EQV196568 FAR196568 FKN196568 FUJ196568 GEF196568 GOB196568 GXX196568 HHT196568 HRP196568 IBL196568 ILH196568 IVD196568 JEZ196568 JOV196568 JYR196568 KIN196568 KSJ196568 LCF196568 LMB196568 LVX196568 MFT196568 MPP196568 MZL196568 NJH196568 NTD196568 OCZ196568 OMV196568 OWR196568 PGN196568 PQJ196568 QAF196568 QKB196568 QTX196568 RDT196568 RNP196568 RXL196568 SHH196568 SRD196568 TAZ196568 TKV196568 TUR196568 UEN196568 UOJ196568 UYF196568 VIB196568 VRX196568 WBT196568 WLP196568 WVL196568 D262104 IZ262104 SV262104 ACR262104 AMN262104 AWJ262104 BGF262104 BQB262104 BZX262104 CJT262104 CTP262104 DDL262104 DNH262104 DXD262104 EGZ262104 EQV262104 FAR262104 FKN262104 FUJ262104 GEF262104 GOB262104 GXX262104 HHT262104 HRP262104 IBL262104 ILH262104 IVD262104 JEZ262104 JOV262104 JYR262104 KIN262104 KSJ262104 LCF262104 LMB262104 LVX262104 MFT262104 MPP262104 MZL262104 NJH262104 NTD262104 OCZ262104 OMV262104 OWR262104 PGN262104 PQJ262104 QAF262104 QKB262104 QTX262104 RDT262104 RNP262104 RXL262104 SHH262104 SRD262104 TAZ262104 TKV262104 TUR262104 UEN262104 UOJ262104 UYF262104 VIB262104 VRX262104 WBT262104 WLP262104 WVL262104 D327640 IZ327640 SV327640 ACR327640 AMN327640 AWJ327640 BGF327640 BQB327640 BZX327640 CJT327640 CTP327640 DDL327640 DNH327640 DXD327640 EGZ327640 EQV327640 FAR327640 FKN327640 FUJ327640 GEF327640 GOB327640 GXX327640 HHT327640 HRP327640 IBL327640 ILH327640 IVD327640 JEZ327640 JOV327640 JYR327640 KIN327640 KSJ327640 LCF327640 LMB327640 LVX327640 MFT327640 MPP327640 MZL327640 NJH327640 NTD327640 OCZ327640 OMV327640 OWR327640 PGN327640 PQJ327640 QAF327640 QKB327640 QTX327640 RDT327640 RNP327640 RXL327640 SHH327640 SRD327640 TAZ327640 TKV327640 TUR327640 UEN327640 UOJ327640 UYF327640 VIB327640 VRX327640 WBT327640 WLP327640 WVL327640 D393176 IZ393176 SV393176 ACR393176 AMN393176 AWJ393176 BGF393176 BQB393176 BZX393176 CJT393176 CTP393176 DDL393176 DNH393176 DXD393176 EGZ393176 EQV393176 FAR393176 FKN393176 FUJ393176 GEF393176 GOB393176 GXX393176 HHT393176 HRP393176 IBL393176 ILH393176 IVD393176 JEZ393176 JOV393176 JYR393176 KIN393176 KSJ393176 LCF393176 LMB393176 LVX393176 MFT393176 MPP393176 MZL393176 NJH393176 NTD393176 OCZ393176 OMV393176 OWR393176 PGN393176 PQJ393176 QAF393176 QKB393176 QTX393176 RDT393176 RNP393176 RXL393176 SHH393176 SRD393176 TAZ393176 TKV393176 TUR393176 UEN393176 UOJ393176 UYF393176 VIB393176 VRX393176 WBT393176 WLP393176 WVL393176 D458712 IZ458712 SV458712 ACR458712 AMN458712 AWJ458712 BGF458712 BQB458712 BZX458712 CJT458712 CTP458712 DDL458712 DNH458712 DXD458712 EGZ458712 EQV458712 FAR458712 FKN458712 FUJ458712 GEF458712 GOB458712 GXX458712 HHT458712 HRP458712 IBL458712 ILH458712 IVD458712 JEZ458712 JOV458712 JYR458712 KIN458712 KSJ458712 LCF458712 LMB458712 LVX458712 MFT458712 MPP458712 MZL458712 NJH458712 NTD458712 OCZ458712 OMV458712 OWR458712 PGN458712 PQJ458712 QAF458712 QKB458712 QTX458712 RDT458712 RNP458712 RXL458712 SHH458712 SRD458712 TAZ458712 TKV458712 TUR458712 UEN458712 UOJ458712 UYF458712 VIB458712 VRX458712 WBT458712 WLP458712 WVL458712 D524248 IZ524248 SV524248 ACR524248 AMN524248 AWJ524248 BGF524248 BQB524248 BZX524248 CJT524248 CTP524248 DDL524248 DNH524248 DXD524248 EGZ524248 EQV524248 FAR524248 FKN524248 FUJ524248 GEF524248 GOB524248 GXX524248 HHT524248 HRP524248 IBL524248 ILH524248 IVD524248 JEZ524248 JOV524248 JYR524248 KIN524248 KSJ524248 LCF524248 LMB524248 LVX524248 MFT524248 MPP524248 MZL524248 NJH524248 NTD524248 OCZ524248 OMV524248 OWR524248 PGN524248 PQJ524248 QAF524248 QKB524248 QTX524248 RDT524248 RNP524248 RXL524248 SHH524248 SRD524248 TAZ524248 TKV524248 TUR524248 UEN524248 UOJ524248 UYF524248 VIB524248 VRX524248 WBT524248 WLP524248 WVL524248 D589784 IZ589784 SV589784 ACR589784 AMN589784 AWJ589784 BGF589784 BQB589784 BZX589784 CJT589784 CTP589784 DDL589784 DNH589784 DXD589784 EGZ589784 EQV589784 FAR589784 FKN589784 FUJ589784 GEF589784 GOB589784 GXX589784 HHT589784 HRP589784 IBL589784 ILH589784 IVD589784 JEZ589784 JOV589784 JYR589784 KIN589784 KSJ589784 LCF589784 LMB589784 LVX589784 MFT589784 MPP589784 MZL589784 NJH589784 NTD589784 OCZ589784 OMV589784 OWR589784 PGN589784 PQJ589784 QAF589784 QKB589784 QTX589784 RDT589784 RNP589784 RXL589784 SHH589784 SRD589784 TAZ589784 TKV589784 TUR589784 UEN589784 UOJ589784 UYF589784 VIB589784 VRX589784 WBT589784 WLP589784 WVL589784 D655320 IZ655320 SV655320 ACR655320 AMN655320 AWJ655320 BGF655320 BQB655320 BZX655320 CJT655320 CTP655320 DDL655320 DNH655320 DXD655320 EGZ655320 EQV655320 FAR655320 FKN655320 FUJ655320 GEF655320 GOB655320 GXX655320 HHT655320 HRP655320 IBL655320 ILH655320 IVD655320 JEZ655320 JOV655320 JYR655320 KIN655320 KSJ655320 LCF655320 LMB655320 LVX655320 MFT655320 MPP655320 MZL655320 NJH655320 NTD655320 OCZ655320 OMV655320 OWR655320 PGN655320 PQJ655320 QAF655320 QKB655320 QTX655320 RDT655320 RNP655320 RXL655320 SHH655320 SRD655320 TAZ655320 TKV655320 TUR655320 UEN655320 UOJ655320 UYF655320 VIB655320 VRX655320 WBT655320 WLP655320 WVL655320 D720856 IZ720856 SV720856 ACR720856 AMN720856 AWJ720856 BGF720856 BQB720856 BZX720856 CJT720856 CTP720856 DDL720856 DNH720856 DXD720856 EGZ720856 EQV720856 FAR720856 FKN720856 FUJ720856 GEF720856 GOB720856 GXX720856 HHT720856 HRP720856 IBL720856 ILH720856 IVD720856 JEZ720856 JOV720856 JYR720856 KIN720856 KSJ720856 LCF720856 LMB720856 LVX720856 MFT720856 MPP720856 MZL720856 NJH720856 NTD720856 OCZ720856 OMV720856 OWR720856 PGN720856 PQJ720856 QAF720856 QKB720856 QTX720856 RDT720856 RNP720856 RXL720856 SHH720856 SRD720856 TAZ720856 TKV720856 TUR720856 UEN720856 UOJ720856 UYF720856 VIB720856 VRX720856 WBT720856 WLP720856 WVL720856 D786392 IZ786392 SV786392 ACR786392 AMN786392 AWJ786392 BGF786392 BQB786392 BZX786392 CJT786392 CTP786392 DDL786392 DNH786392 DXD786392 EGZ786392 EQV786392 FAR786392 FKN786392 FUJ786392 GEF786392 GOB786392 GXX786392 HHT786392 HRP786392 IBL786392 ILH786392 IVD786392 JEZ786392 JOV786392 JYR786392 KIN786392 KSJ786392 LCF786392 LMB786392 LVX786392 MFT786392 MPP786392 MZL786392 NJH786392 NTD786392 OCZ786392 OMV786392 OWR786392 PGN786392 PQJ786392 QAF786392 QKB786392 QTX786392 RDT786392 RNP786392 RXL786392 SHH786392 SRD786392 TAZ786392 TKV786392 TUR786392 UEN786392 UOJ786392 UYF786392 VIB786392 VRX786392 WBT786392 WLP786392 WVL786392 D851928 IZ851928 SV851928 ACR851928 AMN851928 AWJ851928 BGF851928 BQB851928 BZX851928 CJT851928 CTP851928 DDL851928 DNH851928 DXD851928 EGZ851928 EQV851928 FAR851928 FKN851928 FUJ851928 GEF851928 GOB851928 GXX851928 HHT851928 HRP851928 IBL851928 ILH851928 IVD851928 JEZ851928 JOV851928 JYR851928 KIN851928 KSJ851928 LCF851928 LMB851928 LVX851928 MFT851928 MPP851928 MZL851928 NJH851928 NTD851928 OCZ851928 OMV851928 OWR851928 PGN851928 PQJ851928 QAF851928 QKB851928 QTX851928 RDT851928 RNP851928 RXL851928 SHH851928 SRD851928 TAZ851928 TKV851928 TUR851928 UEN851928 UOJ851928 UYF851928 VIB851928 VRX851928 WBT851928 WLP851928 WVL851928 D917464 IZ917464 SV917464 ACR917464 AMN917464 AWJ917464 BGF917464 BQB917464 BZX917464 CJT917464 CTP917464 DDL917464 DNH917464 DXD917464 EGZ917464 EQV917464 FAR917464 FKN917464 FUJ917464 GEF917464 GOB917464 GXX917464 HHT917464 HRP917464 IBL917464 ILH917464 IVD917464 JEZ917464 JOV917464 JYR917464 KIN917464 KSJ917464 LCF917464 LMB917464 LVX917464 MFT917464 MPP917464 MZL917464 NJH917464 NTD917464 OCZ917464 OMV917464 OWR917464 PGN917464 PQJ917464 QAF917464 QKB917464 QTX917464 RDT917464 RNP917464 RXL917464 SHH917464 SRD917464 TAZ917464 TKV917464 TUR917464 UEN917464 UOJ917464 UYF917464 VIB917464 VRX917464 WBT917464 WLP917464 WVL917464 D983000 IZ983000 SV983000 ACR983000 AMN983000 AWJ983000 BGF983000 BQB983000 BZX983000 CJT983000 CTP983000 DDL983000 DNH983000 DXD983000 EGZ983000 EQV983000 FAR983000 FKN983000 FUJ983000 GEF983000 GOB983000 GXX983000 HHT983000 HRP983000 IBL983000 ILH983000 IVD983000 JEZ983000 JOV983000 JYR983000 KIN983000 KSJ983000 LCF983000 LMB983000 LVX983000 MFT983000 MPP983000 MZL983000 NJH983000 NTD983000 OCZ983000 OMV983000 OWR983000 PGN983000 PQJ983000 QAF983000 QKB983000 QTX983000 RDT983000 RNP983000 RXL983000 SHH983000 SRD983000 TAZ983000 TKV983000 TUR983000 UEN983000 UOJ983000 UYF983000 VIB983000 VRX983000 WBT983000 WLP983000 WVL983000" xr:uid="{00000000-0002-0000-0100-000002000000}">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05 IZ65505 SV65505 ACR65505 AMN65505 AWJ65505 BGF65505 BQB65505 BZX65505 CJT65505 CTP65505 DDL65505 DNH65505 DXD65505 EGZ65505 EQV65505 FAR65505 FKN65505 FUJ65505 GEF65505 GOB65505 GXX65505 HHT65505 HRP65505 IBL65505 ILH65505 IVD65505 JEZ65505 JOV65505 JYR65505 KIN65505 KSJ65505 LCF65505 LMB65505 LVX65505 MFT65505 MPP65505 MZL65505 NJH65505 NTD65505 OCZ65505 OMV65505 OWR65505 PGN65505 PQJ65505 QAF65505 QKB65505 QTX65505 RDT65505 RNP65505 RXL65505 SHH65505 SRD65505 TAZ65505 TKV65505 TUR65505 UEN65505 UOJ65505 UYF65505 VIB65505 VRX65505 WBT65505 WLP65505 WVL65505 D131041 IZ131041 SV131041 ACR131041 AMN131041 AWJ131041 BGF131041 BQB131041 BZX131041 CJT131041 CTP131041 DDL131041 DNH131041 DXD131041 EGZ131041 EQV131041 FAR131041 FKN131041 FUJ131041 GEF131041 GOB131041 GXX131041 HHT131041 HRP131041 IBL131041 ILH131041 IVD131041 JEZ131041 JOV131041 JYR131041 KIN131041 KSJ131041 LCF131041 LMB131041 LVX131041 MFT131041 MPP131041 MZL131041 NJH131041 NTD131041 OCZ131041 OMV131041 OWR131041 PGN131041 PQJ131041 QAF131041 QKB131041 QTX131041 RDT131041 RNP131041 RXL131041 SHH131041 SRD131041 TAZ131041 TKV131041 TUR131041 UEN131041 UOJ131041 UYF131041 VIB131041 VRX131041 WBT131041 WLP131041 WVL131041 D196577 IZ196577 SV196577 ACR196577 AMN196577 AWJ196577 BGF196577 BQB196577 BZX196577 CJT196577 CTP196577 DDL196577 DNH196577 DXD196577 EGZ196577 EQV196577 FAR196577 FKN196577 FUJ196577 GEF196577 GOB196577 GXX196577 HHT196577 HRP196577 IBL196577 ILH196577 IVD196577 JEZ196577 JOV196577 JYR196577 KIN196577 KSJ196577 LCF196577 LMB196577 LVX196577 MFT196577 MPP196577 MZL196577 NJH196577 NTD196577 OCZ196577 OMV196577 OWR196577 PGN196577 PQJ196577 QAF196577 QKB196577 QTX196577 RDT196577 RNP196577 RXL196577 SHH196577 SRD196577 TAZ196577 TKV196577 TUR196577 UEN196577 UOJ196577 UYF196577 VIB196577 VRX196577 WBT196577 WLP196577 WVL196577 D262113 IZ262113 SV262113 ACR262113 AMN262113 AWJ262113 BGF262113 BQB262113 BZX262113 CJT262113 CTP262113 DDL262113 DNH262113 DXD262113 EGZ262113 EQV262113 FAR262113 FKN262113 FUJ262113 GEF262113 GOB262113 GXX262113 HHT262113 HRP262113 IBL262113 ILH262113 IVD262113 JEZ262113 JOV262113 JYR262113 KIN262113 KSJ262113 LCF262113 LMB262113 LVX262113 MFT262113 MPP262113 MZL262113 NJH262113 NTD262113 OCZ262113 OMV262113 OWR262113 PGN262113 PQJ262113 QAF262113 QKB262113 QTX262113 RDT262113 RNP262113 RXL262113 SHH262113 SRD262113 TAZ262113 TKV262113 TUR262113 UEN262113 UOJ262113 UYF262113 VIB262113 VRX262113 WBT262113 WLP262113 WVL262113 D327649 IZ327649 SV327649 ACR327649 AMN327649 AWJ327649 BGF327649 BQB327649 BZX327649 CJT327649 CTP327649 DDL327649 DNH327649 DXD327649 EGZ327649 EQV327649 FAR327649 FKN327649 FUJ327649 GEF327649 GOB327649 GXX327649 HHT327649 HRP327649 IBL327649 ILH327649 IVD327649 JEZ327649 JOV327649 JYR327649 KIN327649 KSJ327649 LCF327649 LMB327649 LVX327649 MFT327649 MPP327649 MZL327649 NJH327649 NTD327649 OCZ327649 OMV327649 OWR327649 PGN327649 PQJ327649 QAF327649 QKB327649 QTX327649 RDT327649 RNP327649 RXL327649 SHH327649 SRD327649 TAZ327649 TKV327649 TUR327649 UEN327649 UOJ327649 UYF327649 VIB327649 VRX327649 WBT327649 WLP327649 WVL327649 D393185 IZ393185 SV393185 ACR393185 AMN393185 AWJ393185 BGF393185 BQB393185 BZX393185 CJT393185 CTP393185 DDL393185 DNH393185 DXD393185 EGZ393185 EQV393185 FAR393185 FKN393185 FUJ393185 GEF393185 GOB393185 GXX393185 HHT393185 HRP393185 IBL393185 ILH393185 IVD393185 JEZ393185 JOV393185 JYR393185 KIN393185 KSJ393185 LCF393185 LMB393185 LVX393185 MFT393185 MPP393185 MZL393185 NJH393185 NTD393185 OCZ393185 OMV393185 OWR393185 PGN393185 PQJ393185 QAF393185 QKB393185 QTX393185 RDT393185 RNP393185 RXL393185 SHH393185 SRD393185 TAZ393185 TKV393185 TUR393185 UEN393185 UOJ393185 UYF393185 VIB393185 VRX393185 WBT393185 WLP393185 WVL393185 D458721 IZ458721 SV458721 ACR458721 AMN458721 AWJ458721 BGF458721 BQB458721 BZX458721 CJT458721 CTP458721 DDL458721 DNH458721 DXD458721 EGZ458721 EQV458721 FAR458721 FKN458721 FUJ458721 GEF458721 GOB458721 GXX458721 HHT458721 HRP458721 IBL458721 ILH458721 IVD458721 JEZ458721 JOV458721 JYR458721 KIN458721 KSJ458721 LCF458721 LMB458721 LVX458721 MFT458721 MPP458721 MZL458721 NJH458721 NTD458721 OCZ458721 OMV458721 OWR458721 PGN458721 PQJ458721 QAF458721 QKB458721 QTX458721 RDT458721 RNP458721 RXL458721 SHH458721 SRD458721 TAZ458721 TKV458721 TUR458721 UEN458721 UOJ458721 UYF458721 VIB458721 VRX458721 WBT458721 WLP458721 WVL458721 D524257 IZ524257 SV524257 ACR524257 AMN524257 AWJ524257 BGF524257 BQB524257 BZX524257 CJT524257 CTP524257 DDL524257 DNH524257 DXD524257 EGZ524257 EQV524257 FAR524257 FKN524257 FUJ524257 GEF524257 GOB524257 GXX524257 HHT524257 HRP524257 IBL524257 ILH524257 IVD524257 JEZ524257 JOV524257 JYR524257 KIN524257 KSJ524257 LCF524257 LMB524257 LVX524257 MFT524257 MPP524257 MZL524257 NJH524257 NTD524257 OCZ524257 OMV524257 OWR524257 PGN524257 PQJ524257 QAF524257 QKB524257 QTX524257 RDT524257 RNP524257 RXL524257 SHH524257 SRD524257 TAZ524257 TKV524257 TUR524257 UEN524257 UOJ524257 UYF524257 VIB524257 VRX524257 WBT524257 WLP524257 WVL524257 D589793 IZ589793 SV589793 ACR589793 AMN589793 AWJ589793 BGF589793 BQB589793 BZX589793 CJT589793 CTP589793 DDL589793 DNH589793 DXD589793 EGZ589793 EQV589793 FAR589793 FKN589793 FUJ589793 GEF589793 GOB589793 GXX589793 HHT589793 HRP589793 IBL589793 ILH589793 IVD589793 JEZ589793 JOV589793 JYR589793 KIN589793 KSJ589793 LCF589793 LMB589793 LVX589793 MFT589793 MPP589793 MZL589793 NJH589793 NTD589793 OCZ589793 OMV589793 OWR589793 PGN589793 PQJ589793 QAF589793 QKB589793 QTX589793 RDT589793 RNP589793 RXL589793 SHH589793 SRD589793 TAZ589793 TKV589793 TUR589793 UEN589793 UOJ589793 UYF589793 VIB589793 VRX589793 WBT589793 WLP589793 WVL589793 D655329 IZ655329 SV655329 ACR655329 AMN655329 AWJ655329 BGF655329 BQB655329 BZX655329 CJT655329 CTP655329 DDL655329 DNH655329 DXD655329 EGZ655329 EQV655329 FAR655329 FKN655329 FUJ655329 GEF655329 GOB655329 GXX655329 HHT655329 HRP655329 IBL655329 ILH655329 IVD655329 JEZ655329 JOV655329 JYR655329 KIN655329 KSJ655329 LCF655329 LMB655329 LVX655329 MFT655329 MPP655329 MZL655329 NJH655329 NTD655329 OCZ655329 OMV655329 OWR655329 PGN655329 PQJ655329 QAF655329 QKB655329 QTX655329 RDT655329 RNP655329 RXL655329 SHH655329 SRD655329 TAZ655329 TKV655329 TUR655329 UEN655329 UOJ655329 UYF655329 VIB655329 VRX655329 WBT655329 WLP655329 WVL655329 D720865 IZ720865 SV720865 ACR720865 AMN720865 AWJ720865 BGF720865 BQB720865 BZX720865 CJT720865 CTP720865 DDL720865 DNH720865 DXD720865 EGZ720865 EQV720865 FAR720865 FKN720865 FUJ720865 GEF720865 GOB720865 GXX720865 HHT720865 HRP720865 IBL720865 ILH720865 IVD720865 JEZ720865 JOV720865 JYR720865 KIN720865 KSJ720865 LCF720865 LMB720865 LVX720865 MFT720865 MPP720865 MZL720865 NJH720865 NTD720865 OCZ720865 OMV720865 OWR720865 PGN720865 PQJ720865 QAF720865 QKB720865 QTX720865 RDT720865 RNP720865 RXL720865 SHH720865 SRD720865 TAZ720865 TKV720865 TUR720865 UEN720865 UOJ720865 UYF720865 VIB720865 VRX720865 WBT720865 WLP720865 WVL720865 D786401 IZ786401 SV786401 ACR786401 AMN786401 AWJ786401 BGF786401 BQB786401 BZX786401 CJT786401 CTP786401 DDL786401 DNH786401 DXD786401 EGZ786401 EQV786401 FAR786401 FKN786401 FUJ786401 GEF786401 GOB786401 GXX786401 HHT786401 HRP786401 IBL786401 ILH786401 IVD786401 JEZ786401 JOV786401 JYR786401 KIN786401 KSJ786401 LCF786401 LMB786401 LVX786401 MFT786401 MPP786401 MZL786401 NJH786401 NTD786401 OCZ786401 OMV786401 OWR786401 PGN786401 PQJ786401 QAF786401 QKB786401 QTX786401 RDT786401 RNP786401 RXL786401 SHH786401 SRD786401 TAZ786401 TKV786401 TUR786401 UEN786401 UOJ786401 UYF786401 VIB786401 VRX786401 WBT786401 WLP786401 WVL786401 D851937 IZ851937 SV851937 ACR851937 AMN851937 AWJ851937 BGF851937 BQB851937 BZX851937 CJT851937 CTP851937 DDL851937 DNH851937 DXD851937 EGZ851937 EQV851937 FAR851937 FKN851937 FUJ851937 GEF851937 GOB851937 GXX851937 HHT851937 HRP851937 IBL851937 ILH851937 IVD851937 JEZ851937 JOV851937 JYR851937 KIN851937 KSJ851937 LCF851937 LMB851937 LVX851937 MFT851937 MPP851937 MZL851937 NJH851937 NTD851937 OCZ851937 OMV851937 OWR851937 PGN851937 PQJ851937 QAF851937 QKB851937 QTX851937 RDT851937 RNP851937 RXL851937 SHH851937 SRD851937 TAZ851937 TKV851937 TUR851937 UEN851937 UOJ851937 UYF851937 VIB851937 VRX851937 WBT851937 WLP851937 WVL851937 D917473 IZ917473 SV917473 ACR917473 AMN917473 AWJ917473 BGF917473 BQB917473 BZX917473 CJT917473 CTP917473 DDL917473 DNH917473 DXD917473 EGZ917473 EQV917473 FAR917473 FKN917473 FUJ917473 GEF917473 GOB917473 GXX917473 HHT917473 HRP917473 IBL917473 ILH917473 IVD917473 JEZ917473 JOV917473 JYR917473 KIN917473 KSJ917473 LCF917473 LMB917473 LVX917473 MFT917473 MPP917473 MZL917473 NJH917473 NTD917473 OCZ917473 OMV917473 OWR917473 PGN917473 PQJ917473 QAF917473 QKB917473 QTX917473 RDT917473 RNP917473 RXL917473 SHH917473 SRD917473 TAZ917473 TKV917473 TUR917473 UEN917473 UOJ917473 UYF917473 VIB917473 VRX917473 WBT917473 WLP917473 WVL917473 D983009 IZ983009 SV983009 ACR983009 AMN983009 AWJ983009 BGF983009 BQB983009 BZX983009 CJT983009 CTP983009 DDL983009 DNH983009 DXD983009 EGZ983009 EQV983009 FAR983009 FKN983009 FUJ983009 GEF983009 GOB983009 GXX983009 HHT983009 HRP983009 IBL983009 ILH983009 IVD983009 JEZ983009 JOV983009 JYR983009 KIN983009 KSJ983009 LCF983009 LMB983009 LVX983009 MFT983009 MPP983009 MZL983009 NJH983009 NTD983009 OCZ983009 OMV983009 OWR983009 PGN983009 PQJ983009 QAF983009 QKB983009 QTX983009 RDT983009 RNP983009 RXL983009 SHH983009 SRD983009 TAZ983009 TKV983009 TUR983009 UEN983009 UOJ983009 UYF983009 VIB983009 VRX983009 WBT983009 WLP983009 WVL983009" xr:uid="{00000000-0002-0000-0100-000003000000}">
      <formula1>"&lt;select from list&gt;, Yes, No"</formula1>
    </dataValidation>
    <dataValidation type="list" allowBlank="1" showInputMessage="1" showErrorMessage="1" sqref="D13:E13 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D983007:E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D917471:E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D851935:E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D786399:E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D720863:E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D655327:E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D589791:E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D524255:E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D458719:E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D393183:E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D327647:E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D262111:E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D196575:E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D131039:E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D65503:E65503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xr:uid="{00000000-0002-0000-0100-000004000000}">
      <formula1>$C$100:$C$109</formula1>
    </dataValidation>
    <dataValidation type="list" allowBlank="1" showInputMessage="1" showErrorMessage="1" sqref="D14:E14 WVL983008:WVM983008 WLP983008:WLQ983008 WBT983008:WBU983008 VRX983008:VRY983008 VIB983008:VIC983008 UYF983008:UYG983008 UOJ983008:UOK983008 UEN983008:UEO983008 TUR983008:TUS983008 TKV983008:TKW983008 TAZ983008:TBA983008 SRD983008:SRE983008 SHH983008:SHI983008 RXL983008:RXM983008 RNP983008:RNQ983008 RDT983008:RDU983008 QTX983008:QTY983008 QKB983008:QKC983008 QAF983008:QAG983008 PQJ983008:PQK983008 PGN983008:PGO983008 OWR983008:OWS983008 OMV983008:OMW983008 OCZ983008:ODA983008 NTD983008:NTE983008 NJH983008:NJI983008 MZL983008:MZM983008 MPP983008:MPQ983008 MFT983008:MFU983008 LVX983008:LVY983008 LMB983008:LMC983008 LCF983008:LCG983008 KSJ983008:KSK983008 KIN983008:KIO983008 JYR983008:JYS983008 JOV983008:JOW983008 JEZ983008:JFA983008 IVD983008:IVE983008 ILH983008:ILI983008 IBL983008:IBM983008 HRP983008:HRQ983008 HHT983008:HHU983008 GXX983008:GXY983008 GOB983008:GOC983008 GEF983008:GEG983008 FUJ983008:FUK983008 FKN983008:FKO983008 FAR983008:FAS983008 EQV983008:EQW983008 EGZ983008:EHA983008 DXD983008:DXE983008 DNH983008:DNI983008 DDL983008:DDM983008 CTP983008:CTQ983008 CJT983008:CJU983008 BZX983008:BZY983008 BQB983008:BQC983008 BGF983008:BGG983008 AWJ983008:AWK983008 AMN983008:AMO983008 ACR983008:ACS983008 SV983008:SW983008 IZ983008:JA983008 D983008:E983008 WVL917472:WVM917472 WLP917472:WLQ917472 WBT917472:WBU917472 VRX917472:VRY917472 VIB917472:VIC917472 UYF917472:UYG917472 UOJ917472:UOK917472 UEN917472:UEO917472 TUR917472:TUS917472 TKV917472:TKW917472 TAZ917472:TBA917472 SRD917472:SRE917472 SHH917472:SHI917472 RXL917472:RXM917472 RNP917472:RNQ917472 RDT917472:RDU917472 QTX917472:QTY917472 QKB917472:QKC917472 QAF917472:QAG917472 PQJ917472:PQK917472 PGN917472:PGO917472 OWR917472:OWS917472 OMV917472:OMW917472 OCZ917472:ODA917472 NTD917472:NTE917472 NJH917472:NJI917472 MZL917472:MZM917472 MPP917472:MPQ917472 MFT917472:MFU917472 LVX917472:LVY917472 LMB917472:LMC917472 LCF917472:LCG917472 KSJ917472:KSK917472 KIN917472:KIO917472 JYR917472:JYS917472 JOV917472:JOW917472 JEZ917472:JFA917472 IVD917472:IVE917472 ILH917472:ILI917472 IBL917472:IBM917472 HRP917472:HRQ917472 HHT917472:HHU917472 GXX917472:GXY917472 GOB917472:GOC917472 GEF917472:GEG917472 FUJ917472:FUK917472 FKN917472:FKO917472 FAR917472:FAS917472 EQV917472:EQW917472 EGZ917472:EHA917472 DXD917472:DXE917472 DNH917472:DNI917472 DDL917472:DDM917472 CTP917472:CTQ917472 CJT917472:CJU917472 BZX917472:BZY917472 BQB917472:BQC917472 BGF917472:BGG917472 AWJ917472:AWK917472 AMN917472:AMO917472 ACR917472:ACS917472 SV917472:SW917472 IZ917472:JA917472 D917472:E917472 WVL851936:WVM851936 WLP851936:WLQ851936 WBT851936:WBU851936 VRX851936:VRY851936 VIB851936:VIC851936 UYF851936:UYG851936 UOJ851936:UOK851936 UEN851936:UEO851936 TUR851936:TUS851936 TKV851936:TKW851936 TAZ851936:TBA851936 SRD851936:SRE851936 SHH851936:SHI851936 RXL851936:RXM851936 RNP851936:RNQ851936 RDT851936:RDU851936 QTX851936:QTY851936 QKB851936:QKC851936 QAF851936:QAG851936 PQJ851936:PQK851936 PGN851936:PGO851936 OWR851936:OWS851936 OMV851936:OMW851936 OCZ851936:ODA851936 NTD851936:NTE851936 NJH851936:NJI851936 MZL851936:MZM851936 MPP851936:MPQ851936 MFT851936:MFU851936 LVX851936:LVY851936 LMB851936:LMC851936 LCF851936:LCG851936 KSJ851936:KSK851936 KIN851936:KIO851936 JYR851936:JYS851936 JOV851936:JOW851936 JEZ851936:JFA851936 IVD851936:IVE851936 ILH851936:ILI851936 IBL851936:IBM851936 HRP851936:HRQ851936 HHT851936:HHU851936 GXX851936:GXY851936 GOB851936:GOC851936 GEF851936:GEG851936 FUJ851936:FUK851936 FKN851936:FKO851936 FAR851936:FAS851936 EQV851936:EQW851936 EGZ851936:EHA851936 DXD851936:DXE851936 DNH851936:DNI851936 DDL851936:DDM851936 CTP851936:CTQ851936 CJT851936:CJU851936 BZX851936:BZY851936 BQB851936:BQC851936 BGF851936:BGG851936 AWJ851936:AWK851936 AMN851936:AMO851936 ACR851936:ACS851936 SV851936:SW851936 IZ851936:JA851936 D851936:E851936 WVL786400:WVM786400 WLP786400:WLQ786400 WBT786400:WBU786400 VRX786400:VRY786400 VIB786400:VIC786400 UYF786400:UYG786400 UOJ786400:UOK786400 UEN786400:UEO786400 TUR786400:TUS786400 TKV786400:TKW786400 TAZ786400:TBA786400 SRD786400:SRE786400 SHH786400:SHI786400 RXL786400:RXM786400 RNP786400:RNQ786400 RDT786400:RDU786400 QTX786400:QTY786400 QKB786400:QKC786400 QAF786400:QAG786400 PQJ786400:PQK786400 PGN786400:PGO786400 OWR786400:OWS786400 OMV786400:OMW786400 OCZ786400:ODA786400 NTD786400:NTE786400 NJH786400:NJI786400 MZL786400:MZM786400 MPP786400:MPQ786400 MFT786400:MFU786400 LVX786400:LVY786400 LMB786400:LMC786400 LCF786400:LCG786400 KSJ786400:KSK786400 KIN786400:KIO786400 JYR786400:JYS786400 JOV786400:JOW786400 JEZ786400:JFA786400 IVD786400:IVE786400 ILH786400:ILI786400 IBL786400:IBM786400 HRP786400:HRQ786400 HHT786400:HHU786400 GXX786400:GXY786400 GOB786400:GOC786400 GEF786400:GEG786400 FUJ786400:FUK786400 FKN786400:FKO786400 FAR786400:FAS786400 EQV786400:EQW786400 EGZ786400:EHA786400 DXD786400:DXE786400 DNH786400:DNI786400 DDL786400:DDM786400 CTP786400:CTQ786400 CJT786400:CJU786400 BZX786400:BZY786400 BQB786400:BQC786400 BGF786400:BGG786400 AWJ786400:AWK786400 AMN786400:AMO786400 ACR786400:ACS786400 SV786400:SW786400 IZ786400:JA786400 D786400:E786400 WVL720864:WVM720864 WLP720864:WLQ720864 WBT720864:WBU720864 VRX720864:VRY720864 VIB720864:VIC720864 UYF720864:UYG720864 UOJ720864:UOK720864 UEN720864:UEO720864 TUR720864:TUS720864 TKV720864:TKW720864 TAZ720864:TBA720864 SRD720864:SRE720864 SHH720864:SHI720864 RXL720864:RXM720864 RNP720864:RNQ720864 RDT720864:RDU720864 QTX720864:QTY720864 QKB720864:QKC720864 QAF720864:QAG720864 PQJ720864:PQK720864 PGN720864:PGO720864 OWR720864:OWS720864 OMV720864:OMW720864 OCZ720864:ODA720864 NTD720864:NTE720864 NJH720864:NJI720864 MZL720864:MZM720864 MPP720864:MPQ720864 MFT720864:MFU720864 LVX720864:LVY720864 LMB720864:LMC720864 LCF720864:LCG720864 KSJ720864:KSK720864 KIN720864:KIO720864 JYR720864:JYS720864 JOV720864:JOW720864 JEZ720864:JFA720864 IVD720864:IVE720864 ILH720864:ILI720864 IBL720864:IBM720864 HRP720864:HRQ720864 HHT720864:HHU720864 GXX720864:GXY720864 GOB720864:GOC720864 GEF720864:GEG720864 FUJ720864:FUK720864 FKN720864:FKO720864 FAR720864:FAS720864 EQV720864:EQW720864 EGZ720864:EHA720864 DXD720864:DXE720864 DNH720864:DNI720864 DDL720864:DDM720864 CTP720864:CTQ720864 CJT720864:CJU720864 BZX720864:BZY720864 BQB720864:BQC720864 BGF720864:BGG720864 AWJ720864:AWK720864 AMN720864:AMO720864 ACR720864:ACS720864 SV720864:SW720864 IZ720864:JA720864 D720864:E720864 WVL655328:WVM655328 WLP655328:WLQ655328 WBT655328:WBU655328 VRX655328:VRY655328 VIB655328:VIC655328 UYF655328:UYG655328 UOJ655328:UOK655328 UEN655328:UEO655328 TUR655328:TUS655328 TKV655328:TKW655328 TAZ655328:TBA655328 SRD655328:SRE655328 SHH655328:SHI655328 RXL655328:RXM655328 RNP655328:RNQ655328 RDT655328:RDU655328 QTX655328:QTY655328 QKB655328:QKC655328 QAF655328:QAG655328 PQJ655328:PQK655328 PGN655328:PGO655328 OWR655328:OWS655328 OMV655328:OMW655328 OCZ655328:ODA655328 NTD655328:NTE655328 NJH655328:NJI655328 MZL655328:MZM655328 MPP655328:MPQ655328 MFT655328:MFU655328 LVX655328:LVY655328 LMB655328:LMC655328 LCF655328:LCG655328 KSJ655328:KSK655328 KIN655328:KIO655328 JYR655328:JYS655328 JOV655328:JOW655328 JEZ655328:JFA655328 IVD655328:IVE655328 ILH655328:ILI655328 IBL655328:IBM655328 HRP655328:HRQ655328 HHT655328:HHU655328 GXX655328:GXY655328 GOB655328:GOC655328 GEF655328:GEG655328 FUJ655328:FUK655328 FKN655328:FKO655328 FAR655328:FAS655328 EQV655328:EQW655328 EGZ655328:EHA655328 DXD655328:DXE655328 DNH655328:DNI655328 DDL655328:DDM655328 CTP655328:CTQ655328 CJT655328:CJU655328 BZX655328:BZY655328 BQB655328:BQC655328 BGF655328:BGG655328 AWJ655328:AWK655328 AMN655328:AMO655328 ACR655328:ACS655328 SV655328:SW655328 IZ655328:JA655328 D655328:E655328 WVL589792:WVM589792 WLP589792:WLQ589792 WBT589792:WBU589792 VRX589792:VRY589792 VIB589792:VIC589792 UYF589792:UYG589792 UOJ589792:UOK589792 UEN589792:UEO589792 TUR589792:TUS589792 TKV589792:TKW589792 TAZ589792:TBA589792 SRD589792:SRE589792 SHH589792:SHI589792 RXL589792:RXM589792 RNP589792:RNQ589792 RDT589792:RDU589792 QTX589792:QTY589792 QKB589792:QKC589792 QAF589792:QAG589792 PQJ589792:PQK589792 PGN589792:PGO589792 OWR589792:OWS589792 OMV589792:OMW589792 OCZ589792:ODA589792 NTD589792:NTE589792 NJH589792:NJI589792 MZL589792:MZM589792 MPP589792:MPQ589792 MFT589792:MFU589792 LVX589792:LVY589792 LMB589792:LMC589792 LCF589792:LCG589792 KSJ589792:KSK589792 KIN589792:KIO589792 JYR589792:JYS589792 JOV589792:JOW589792 JEZ589792:JFA589792 IVD589792:IVE589792 ILH589792:ILI589792 IBL589792:IBM589792 HRP589792:HRQ589792 HHT589792:HHU589792 GXX589792:GXY589792 GOB589792:GOC589792 GEF589792:GEG589792 FUJ589792:FUK589792 FKN589792:FKO589792 FAR589792:FAS589792 EQV589792:EQW589792 EGZ589792:EHA589792 DXD589792:DXE589792 DNH589792:DNI589792 DDL589792:DDM589792 CTP589792:CTQ589792 CJT589792:CJU589792 BZX589792:BZY589792 BQB589792:BQC589792 BGF589792:BGG589792 AWJ589792:AWK589792 AMN589792:AMO589792 ACR589792:ACS589792 SV589792:SW589792 IZ589792:JA589792 D589792:E589792 WVL524256:WVM524256 WLP524256:WLQ524256 WBT524256:WBU524256 VRX524256:VRY524256 VIB524256:VIC524256 UYF524256:UYG524256 UOJ524256:UOK524256 UEN524256:UEO524256 TUR524256:TUS524256 TKV524256:TKW524256 TAZ524256:TBA524256 SRD524256:SRE524256 SHH524256:SHI524256 RXL524256:RXM524256 RNP524256:RNQ524256 RDT524256:RDU524256 QTX524256:QTY524256 QKB524256:QKC524256 QAF524256:QAG524256 PQJ524256:PQK524256 PGN524256:PGO524256 OWR524256:OWS524256 OMV524256:OMW524256 OCZ524256:ODA524256 NTD524256:NTE524256 NJH524256:NJI524256 MZL524256:MZM524256 MPP524256:MPQ524256 MFT524256:MFU524256 LVX524256:LVY524256 LMB524256:LMC524256 LCF524256:LCG524256 KSJ524256:KSK524256 KIN524256:KIO524256 JYR524256:JYS524256 JOV524256:JOW524256 JEZ524256:JFA524256 IVD524256:IVE524256 ILH524256:ILI524256 IBL524256:IBM524256 HRP524256:HRQ524256 HHT524256:HHU524256 GXX524256:GXY524256 GOB524256:GOC524256 GEF524256:GEG524256 FUJ524256:FUK524256 FKN524256:FKO524256 FAR524256:FAS524256 EQV524256:EQW524256 EGZ524256:EHA524256 DXD524256:DXE524256 DNH524256:DNI524256 DDL524256:DDM524256 CTP524256:CTQ524256 CJT524256:CJU524256 BZX524256:BZY524256 BQB524256:BQC524256 BGF524256:BGG524256 AWJ524256:AWK524256 AMN524256:AMO524256 ACR524256:ACS524256 SV524256:SW524256 IZ524256:JA524256 D524256:E524256 WVL458720:WVM458720 WLP458720:WLQ458720 WBT458720:WBU458720 VRX458720:VRY458720 VIB458720:VIC458720 UYF458720:UYG458720 UOJ458720:UOK458720 UEN458720:UEO458720 TUR458720:TUS458720 TKV458720:TKW458720 TAZ458720:TBA458720 SRD458720:SRE458720 SHH458720:SHI458720 RXL458720:RXM458720 RNP458720:RNQ458720 RDT458720:RDU458720 QTX458720:QTY458720 QKB458720:QKC458720 QAF458720:QAG458720 PQJ458720:PQK458720 PGN458720:PGO458720 OWR458720:OWS458720 OMV458720:OMW458720 OCZ458720:ODA458720 NTD458720:NTE458720 NJH458720:NJI458720 MZL458720:MZM458720 MPP458720:MPQ458720 MFT458720:MFU458720 LVX458720:LVY458720 LMB458720:LMC458720 LCF458720:LCG458720 KSJ458720:KSK458720 KIN458720:KIO458720 JYR458720:JYS458720 JOV458720:JOW458720 JEZ458720:JFA458720 IVD458720:IVE458720 ILH458720:ILI458720 IBL458720:IBM458720 HRP458720:HRQ458720 HHT458720:HHU458720 GXX458720:GXY458720 GOB458720:GOC458720 GEF458720:GEG458720 FUJ458720:FUK458720 FKN458720:FKO458720 FAR458720:FAS458720 EQV458720:EQW458720 EGZ458720:EHA458720 DXD458720:DXE458720 DNH458720:DNI458720 DDL458720:DDM458720 CTP458720:CTQ458720 CJT458720:CJU458720 BZX458720:BZY458720 BQB458720:BQC458720 BGF458720:BGG458720 AWJ458720:AWK458720 AMN458720:AMO458720 ACR458720:ACS458720 SV458720:SW458720 IZ458720:JA458720 D458720:E458720 WVL393184:WVM393184 WLP393184:WLQ393184 WBT393184:WBU393184 VRX393184:VRY393184 VIB393184:VIC393184 UYF393184:UYG393184 UOJ393184:UOK393184 UEN393184:UEO393184 TUR393184:TUS393184 TKV393184:TKW393184 TAZ393184:TBA393184 SRD393184:SRE393184 SHH393184:SHI393184 RXL393184:RXM393184 RNP393184:RNQ393184 RDT393184:RDU393184 QTX393184:QTY393184 QKB393184:QKC393184 QAF393184:QAG393184 PQJ393184:PQK393184 PGN393184:PGO393184 OWR393184:OWS393184 OMV393184:OMW393184 OCZ393184:ODA393184 NTD393184:NTE393184 NJH393184:NJI393184 MZL393184:MZM393184 MPP393184:MPQ393184 MFT393184:MFU393184 LVX393184:LVY393184 LMB393184:LMC393184 LCF393184:LCG393184 KSJ393184:KSK393184 KIN393184:KIO393184 JYR393184:JYS393184 JOV393184:JOW393184 JEZ393184:JFA393184 IVD393184:IVE393184 ILH393184:ILI393184 IBL393184:IBM393184 HRP393184:HRQ393184 HHT393184:HHU393184 GXX393184:GXY393184 GOB393184:GOC393184 GEF393184:GEG393184 FUJ393184:FUK393184 FKN393184:FKO393184 FAR393184:FAS393184 EQV393184:EQW393184 EGZ393184:EHA393184 DXD393184:DXE393184 DNH393184:DNI393184 DDL393184:DDM393184 CTP393184:CTQ393184 CJT393184:CJU393184 BZX393184:BZY393184 BQB393184:BQC393184 BGF393184:BGG393184 AWJ393184:AWK393184 AMN393184:AMO393184 ACR393184:ACS393184 SV393184:SW393184 IZ393184:JA393184 D393184:E393184 WVL327648:WVM327648 WLP327648:WLQ327648 WBT327648:WBU327648 VRX327648:VRY327648 VIB327648:VIC327648 UYF327648:UYG327648 UOJ327648:UOK327648 UEN327648:UEO327648 TUR327648:TUS327648 TKV327648:TKW327648 TAZ327648:TBA327648 SRD327648:SRE327648 SHH327648:SHI327648 RXL327648:RXM327648 RNP327648:RNQ327648 RDT327648:RDU327648 QTX327648:QTY327648 QKB327648:QKC327648 QAF327648:QAG327648 PQJ327648:PQK327648 PGN327648:PGO327648 OWR327648:OWS327648 OMV327648:OMW327648 OCZ327648:ODA327648 NTD327648:NTE327648 NJH327648:NJI327648 MZL327648:MZM327648 MPP327648:MPQ327648 MFT327648:MFU327648 LVX327648:LVY327648 LMB327648:LMC327648 LCF327648:LCG327648 KSJ327648:KSK327648 KIN327648:KIO327648 JYR327648:JYS327648 JOV327648:JOW327648 JEZ327648:JFA327648 IVD327648:IVE327648 ILH327648:ILI327648 IBL327648:IBM327648 HRP327648:HRQ327648 HHT327648:HHU327648 GXX327648:GXY327648 GOB327648:GOC327648 GEF327648:GEG327648 FUJ327648:FUK327648 FKN327648:FKO327648 FAR327648:FAS327648 EQV327648:EQW327648 EGZ327648:EHA327648 DXD327648:DXE327648 DNH327648:DNI327648 DDL327648:DDM327648 CTP327648:CTQ327648 CJT327648:CJU327648 BZX327648:BZY327648 BQB327648:BQC327648 BGF327648:BGG327648 AWJ327648:AWK327648 AMN327648:AMO327648 ACR327648:ACS327648 SV327648:SW327648 IZ327648:JA327648 D327648:E327648 WVL262112:WVM262112 WLP262112:WLQ262112 WBT262112:WBU262112 VRX262112:VRY262112 VIB262112:VIC262112 UYF262112:UYG262112 UOJ262112:UOK262112 UEN262112:UEO262112 TUR262112:TUS262112 TKV262112:TKW262112 TAZ262112:TBA262112 SRD262112:SRE262112 SHH262112:SHI262112 RXL262112:RXM262112 RNP262112:RNQ262112 RDT262112:RDU262112 QTX262112:QTY262112 QKB262112:QKC262112 QAF262112:QAG262112 PQJ262112:PQK262112 PGN262112:PGO262112 OWR262112:OWS262112 OMV262112:OMW262112 OCZ262112:ODA262112 NTD262112:NTE262112 NJH262112:NJI262112 MZL262112:MZM262112 MPP262112:MPQ262112 MFT262112:MFU262112 LVX262112:LVY262112 LMB262112:LMC262112 LCF262112:LCG262112 KSJ262112:KSK262112 KIN262112:KIO262112 JYR262112:JYS262112 JOV262112:JOW262112 JEZ262112:JFA262112 IVD262112:IVE262112 ILH262112:ILI262112 IBL262112:IBM262112 HRP262112:HRQ262112 HHT262112:HHU262112 GXX262112:GXY262112 GOB262112:GOC262112 GEF262112:GEG262112 FUJ262112:FUK262112 FKN262112:FKO262112 FAR262112:FAS262112 EQV262112:EQW262112 EGZ262112:EHA262112 DXD262112:DXE262112 DNH262112:DNI262112 DDL262112:DDM262112 CTP262112:CTQ262112 CJT262112:CJU262112 BZX262112:BZY262112 BQB262112:BQC262112 BGF262112:BGG262112 AWJ262112:AWK262112 AMN262112:AMO262112 ACR262112:ACS262112 SV262112:SW262112 IZ262112:JA262112 D262112:E262112 WVL196576:WVM196576 WLP196576:WLQ196576 WBT196576:WBU196576 VRX196576:VRY196576 VIB196576:VIC196576 UYF196576:UYG196576 UOJ196576:UOK196576 UEN196576:UEO196576 TUR196576:TUS196576 TKV196576:TKW196576 TAZ196576:TBA196576 SRD196576:SRE196576 SHH196576:SHI196576 RXL196576:RXM196576 RNP196576:RNQ196576 RDT196576:RDU196576 QTX196576:QTY196576 QKB196576:QKC196576 QAF196576:QAG196576 PQJ196576:PQK196576 PGN196576:PGO196576 OWR196576:OWS196576 OMV196576:OMW196576 OCZ196576:ODA196576 NTD196576:NTE196576 NJH196576:NJI196576 MZL196576:MZM196576 MPP196576:MPQ196576 MFT196576:MFU196576 LVX196576:LVY196576 LMB196576:LMC196576 LCF196576:LCG196576 KSJ196576:KSK196576 KIN196576:KIO196576 JYR196576:JYS196576 JOV196576:JOW196576 JEZ196576:JFA196576 IVD196576:IVE196576 ILH196576:ILI196576 IBL196576:IBM196576 HRP196576:HRQ196576 HHT196576:HHU196576 GXX196576:GXY196576 GOB196576:GOC196576 GEF196576:GEG196576 FUJ196576:FUK196576 FKN196576:FKO196576 FAR196576:FAS196576 EQV196576:EQW196576 EGZ196576:EHA196576 DXD196576:DXE196576 DNH196576:DNI196576 DDL196576:DDM196576 CTP196576:CTQ196576 CJT196576:CJU196576 BZX196576:BZY196576 BQB196576:BQC196576 BGF196576:BGG196576 AWJ196576:AWK196576 AMN196576:AMO196576 ACR196576:ACS196576 SV196576:SW196576 IZ196576:JA196576 D196576:E196576 WVL131040:WVM131040 WLP131040:WLQ131040 WBT131040:WBU131040 VRX131040:VRY131040 VIB131040:VIC131040 UYF131040:UYG131040 UOJ131040:UOK131040 UEN131040:UEO131040 TUR131040:TUS131040 TKV131040:TKW131040 TAZ131040:TBA131040 SRD131040:SRE131040 SHH131040:SHI131040 RXL131040:RXM131040 RNP131040:RNQ131040 RDT131040:RDU131040 QTX131040:QTY131040 QKB131040:QKC131040 QAF131040:QAG131040 PQJ131040:PQK131040 PGN131040:PGO131040 OWR131040:OWS131040 OMV131040:OMW131040 OCZ131040:ODA131040 NTD131040:NTE131040 NJH131040:NJI131040 MZL131040:MZM131040 MPP131040:MPQ131040 MFT131040:MFU131040 LVX131040:LVY131040 LMB131040:LMC131040 LCF131040:LCG131040 KSJ131040:KSK131040 KIN131040:KIO131040 JYR131040:JYS131040 JOV131040:JOW131040 JEZ131040:JFA131040 IVD131040:IVE131040 ILH131040:ILI131040 IBL131040:IBM131040 HRP131040:HRQ131040 HHT131040:HHU131040 GXX131040:GXY131040 GOB131040:GOC131040 GEF131040:GEG131040 FUJ131040:FUK131040 FKN131040:FKO131040 FAR131040:FAS131040 EQV131040:EQW131040 EGZ131040:EHA131040 DXD131040:DXE131040 DNH131040:DNI131040 DDL131040:DDM131040 CTP131040:CTQ131040 CJT131040:CJU131040 BZX131040:BZY131040 BQB131040:BQC131040 BGF131040:BGG131040 AWJ131040:AWK131040 AMN131040:AMO131040 ACR131040:ACS131040 SV131040:SW131040 IZ131040:JA131040 D131040:E131040 WVL65504:WVM65504 WLP65504:WLQ65504 WBT65504:WBU65504 VRX65504:VRY65504 VIB65504:VIC65504 UYF65504:UYG65504 UOJ65504:UOK65504 UEN65504:UEO65504 TUR65504:TUS65504 TKV65504:TKW65504 TAZ65504:TBA65504 SRD65504:SRE65504 SHH65504:SHI65504 RXL65504:RXM65504 RNP65504:RNQ65504 RDT65504:RDU65504 QTX65504:QTY65504 QKB65504:QKC65504 QAF65504:QAG65504 PQJ65504:PQK65504 PGN65504:PGO65504 OWR65504:OWS65504 OMV65504:OMW65504 OCZ65504:ODA65504 NTD65504:NTE65504 NJH65504:NJI65504 MZL65504:MZM65504 MPP65504:MPQ65504 MFT65504:MFU65504 LVX65504:LVY65504 LMB65504:LMC65504 LCF65504:LCG65504 KSJ65504:KSK65504 KIN65504:KIO65504 JYR65504:JYS65504 JOV65504:JOW65504 JEZ65504:JFA65504 IVD65504:IVE65504 ILH65504:ILI65504 IBL65504:IBM65504 HRP65504:HRQ65504 HHT65504:HHU65504 GXX65504:GXY65504 GOB65504:GOC65504 GEF65504:GEG65504 FUJ65504:FUK65504 FKN65504:FKO65504 FAR65504:FAS65504 EQV65504:EQW65504 EGZ65504:EHA65504 DXD65504:DXE65504 DNH65504:DNI65504 DDL65504:DDM65504 CTP65504:CTQ65504 CJT65504:CJU65504 BZX65504:BZY65504 BQB65504:BQC65504 BGF65504:BGG65504 AWJ65504:AWK65504 AMN65504:AMO65504 ACR65504:ACS65504 SV65504:SW65504 IZ65504:JA65504 D65504:E65504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xr:uid="{00000000-0002-0000-0100-000005000000}">
      <formula1>$D$100:$D$104</formula1>
    </dataValidation>
    <dataValidation type="list" allowBlank="1" showInputMessage="1" showErrorMessage="1" sqref="D16:E16 WVL983010:WVM983010 WLP983010:WLQ983010 WBT983010:WBU983010 VRX983010:VRY983010 VIB983010:VIC983010 UYF983010:UYG983010 UOJ983010:UOK983010 UEN983010:UEO983010 TUR983010:TUS983010 TKV983010:TKW983010 TAZ983010:TBA983010 SRD983010:SRE983010 SHH983010:SHI983010 RXL983010:RXM983010 RNP983010:RNQ983010 RDT983010:RDU983010 QTX983010:QTY983010 QKB983010:QKC983010 QAF983010:QAG983010 PQJ983010:PQK983010 PGN983010:PGO983010 OWR983010:OWS983010 OMV983010:OMW983010 OCZ983010:ODA983010 NTD983010:NTE983010 NJH983010:NJI983010 MZL983010:MZM983010 MPP983010:MPQ983010 MFT983010:MFU983010 LVX983010:LVY983010 LMB983010:LMC983010 LCF983010:LCG983010 KSJ983010:KSK983010 KIN983010:KIO983010 JYR983010:JYS983010 JOV983010:JOW983010 JEZ983010:JFA983010 IVD983010:IVE983010 ILH983010:ILI983010 IBL983010:IBM983010 HRP983010:HRQ983010 HHT983010:HHU983010 GXX983010:GXY983010 GOB983010:GOC983010 GEF983010:GEG983010 FUJ983010:FUK983010 FKN983010:FKO983010 FAR983010:FAS983010 EQV983010:EQW983010 EGZ983010:EHA983010 DXD983010:DXE983010 DNH983010:DNI983010 DDL983010:DDM983010 CTP983010:CTQ983010 CJT983010:CJU983010 BZX983010:BZY983010 BQB983010:BQC983010 BGF983010:BGG983010 AWJ983010:AWK983010 AMN983010:AMO983010 ACR983010:ACS983010 SV983010:SW983010 IZ983010:JA983010 D983010:E983010 WVL917474:WVM917474 WLP917474:WLQ917474 WBT917474:WBU917474 VRX917474:VRY917474 VIB917474:VIC917474 UYF917474:UYG917474 UOJ917474:UOK917474 UEN917474:UEO917474 TUR917474:TUS917474 TKV917474:TKW917474 TAZ917474:TBA917474 SRD917474:SRE917474 SHH917474:SHI917474 RXL917474:RXM917474 RNP917474:RNQ917474 RDT917474:RDU917474 QTX917474:QTY917474 QKB917474:QKC917474 QAF917474:QAG917474 PQJ917474:PQK917474 PGN917474:PGO917474 OWR917474:OWS917474 OMV917474:OMW917474 OCZ917474:ODA917474 NTD917474:NTE917474 NJH917474:NJI917474 MZL917474:MZM917474 MPP917474:MPQ917474 MFT917474:MFU917474 LVX917474:LVY917474 LMB917474:LMC917474 LCF917474:LCG917474 KSJ917474:KSK917474 KIN917474:KIO917474 JYR917474:JYS917474 JOV917474:JOW917474 JEZ917474:JFA917474 IVD917474:IVE917474 ILH917474:ILI917474 IBL917474:IBM917474 HRP917474:HRQ917474 HHT917474:HHU917474 GXX917474:GXY917474 GOB917474:GOC917474 GEF917474:GEG917474 FUJ917474:FUK917474 FKN917474:FKO917474 FAR917474:FAS917474 EQV917474:EQW917474 EGZ917474:EHA917474 DXD917474:DXE917474 DNH917474:DNI917474 DDL917474:DDM917474 CTP917474:CTQ917474 CJT917474:CJU917474 BZX917474:BZY917474 BQB917474:BQC917474 BGF917474:BGG917474 AWJ917474:AWK917474 AMN917474:AMO917474 ACR917474:ACS917474 SV917474:SW917474 IZ917474:JA917474 D917474:E917474 WVL851938:WVM851938 WLP851938:WLQ851938 WBT851938:WBU851938 VRX851938:VRY851938 VIB851938:VIC851938 UYF851938:UYG851938 UOJ851938:UOK851938 UEN851938:UEO851938 TUR851938:TUS851938 TKV851938:TKW851938 TAZ851938:TBA851938 SRD851938:SRE851938 SHH851938:SHI851938 RXL851938:RXM851938 RNP851938:RNQ851938 RDT851938:RDU851938 QTX851938:QTY851938 QKB851938:QKC851938 QAF851938:QAG851938 PQJ851938:PQK851938 PGN851938:PGO851938 OWR851938:OWS851938 OMV851938:OMW851938 OCZ851938:ODA851938 NTD851938:NTE851938 NJH851938:NJI851938 MZL851938:MZM851938 MPP851938:MPQ851938 MFT851938:MFU851938 LVX851938:LVY851938 LMB851938:LMC851938 LCF851938:LCG851938 KSJ851938:KSK851938 KIN851938:KIO851938 JYR851938:JYS851938 JOV851938:JOW851938 JEZ851938:JFA851938 IVD851938:IVE851938 ILH851938:ILI851938 IBL851938:IBM851938 HRP851938:HRQ851938 HHT851938:HHU851938 GXX851938:GXY851938 GOB851938:GOC851938 GEF851938:GEG851938 FUJ851938:FUK851938 FKN851938:FKO851938 FAR851938:FAS851938 EQV851938:EQW851938 EGZ851938:EHA851938 DXD851938:DXE851938 DNH851938:DNI851938 DDL851938:DDM851938 CTP851938:CTQ851938 CJT851938:CJU851938 BZX851938:BZY851938 BQB851938:BQC851938 BGF851938:BGG851938 AWJ851938:AWK851938 AMN851938:AMO851938 ACR851938:ACS851938 SV851938:SW851938 IZ851938:JA851938 D851938:E851938 WVL786402:WVM786402 WLP786402:WLQ786402 WBT786402:WBU786402 VRX786402:VRY786402 VIB786402:VIC786402 UYF786402:UYG786402 UOJ786402:UOK786402 UEN786402:UEO786402 TUR786402:TUS786402 TKV786402:TKW786402 TAZ786402:TBA786402 SRD786402:SRE786402 SHH786402:SHI786402 RXL786402:RXM786402 RNP786402:RNQ786402 RDT786402:RDU786402 QTX786402:QTY786402 QKB786402:QKC786402 QAF786402:QAG786402 PQJ786402:PQK786402 PGN786402:PGO786402 OWR786402:OWS786402 OMV786402:OMW786402 OCZ786402:ODA786402 NTD786402:NTE786402 NJH786402:NJI786402 MZL786402:MZM786402 MPP786402:MPQ786402 MFT786402:MFU786402 LVX786402:LVY786402 LMB786402:LMC786402 LCF786402:LCG786402 KSJ786402:KSK786402 KIN786402:KIO786402 JYR786402:JYS786402 JOV786402:JOW786402 JEZ786402:JFA786402 IVD786402:IVE786402 ILH786402:ILI786402 IBL786402:IBM786402 HRP786402:HRQ786402 HHT786402:HHU786402 GXX786402:GXY786402 GOB786402:GOC786402 GEF786402:GEG786402 FUJ786402:FUK786402 FKN786402:FKO786402 FAR786402:FAS786402 EQV786402:EQW786402 EGZ786402:EHA786402 DXD786402:DXE786402 DNH786402:DNI786402 DDL786402:DDM786402 CTP786402:CTQ786402 CJT786402:CJU786402 BZX786402:BZY786402 BQB786402:BQC786402 BGF786402:BGG786402 AWJ786402:AWK786402 AMN786402:AMO786402 ACR786402:ACS786402 SV786402:SW786402 IZ786402:JA786402 D786402:E786402 WVL720866:WVM720866 WLP720866:WLQ720866 WBT720866:WBU720866 VRX720866:VRY720866 VIB720866:VIC720866 UYF720866:UYG720866 UOJ720866:UOK720866 UEN720866:UEO720866 TUR720866:TUS720866 TKV720866:TKW720866 TAZ720866:TBA720866 SRD720866:SRE720866 SHH720866:SHI720866 RXL720866:RXM720866 RNP720866:RNQ720866 RDT720866:RDU720866 QTX720866:QTY720866 QKB720866:QKC720866 QAF720866:QAG720866 PQJ720866:PQK720866 PGN720866:PGO720866 OWR720866:OWS720866 OMV720866:OMW720866 OCZ720866:ODA720866 NTD720866:NTE720866 NJH720866:NJI720866 MZL720866:MZM720866 MPP720866:MPQ720866 MFT720866:MFU720866 LVX720866:LVY720866 LMB720866:LMC720866 LCF720866:LCG720866 KSJ720866:KSK720866 KIN720866:KIO720866 JYR720866:JYS720866 JOV720866:JOW720866 JEZ720866:JFA720866 IVD720866:IVE720866 ILH720866:ILI720866 IBL720866:IBM720866 HRP720866:HRQ720866 HHT720866:HHU720866 GXX720866:GXY720866 GOB720866:GOC720866 GEF720866:GEG720866 FUJ720866:FUK720866 FKN720866:FKO720866 FAR720866:FAS720866 EQV720866:EQW720866 EGZ720866:EHA720866 DXD720866:DXE720866 DNH720866:DNI720866 DDL720866:DDM720866 CTP720866:CTQ720866 CJT720866:CJU720866 BZX720866:BZY720866 BQB720866:BQC720866 BGF720866:BGG720866 AWJ720866:AWK720866 AMN720866:AMO720866 ACR720866:ACS720866 SV720866:SW720866 IZ720866:JA720866 D720866:E720866 WVL655330:WVM655330 WLP655330:WLQ655330 WBT655330:WBU655330 VRX655330:VRY655330 VIB655330:VIC655330 UYF655330:UYG655330 UOJ655330:UOK655330 UEN655330:UEO655330 TUR655330:TUS655330 TKV655330:TKW655330 TAZ655330:TBA655330 SRD655330:SRE655330 SHH655330:SHI655330 RXL655330:RXM655330 RNP655330:RNQ655330 RDT655330:RDU655330 QTX655330:QTY655330 QKB655330:QKC655330 QAF655330:QAG655330 PQJ655330:PQK655330 PGN655330:PGO655330 OWR655330:OWS655330 OMV655330:OMW655330 OCZ655330:ODA655330 NTD655330:NTE655330 NJH655330:NJI655330 MZL655330:MZM655330 MPP655330:MPQ655330 MFT655330:MFU655330 LVX655330:LVY655330 LMB655330:LMC655330 LCF655330:LCG655330 KSJ655330:KSK655330 KIN655330:KIO655330 JYR655330:JYS655330 JOV655330:JOW655330 JEZ655330:JFA655330 IVD655330:IVE655330 ILH655330:ILI655330 IBL655330:IBM655330 HRP655330:HRQ655330 HHT655330:HHU655330 GXX655330:GXY655330 GOB655330:GOC655330 GEF655330:GEG655330 FUJ655330:FUK655330 FKN655330:FKO655330 FAR655330:FAS655330 EQV655330:EQW655330 EGZ655330:EHA655330 DXD655330:DXE655330 DNH655330:DNI655330 DDL655330:DDM655330 CTP655330:CTQ655330 CJT655330:CJU655330 BZX655330:BZY655330 BQB655330:BQC655330 BGF655330:BGG655330 AWJ655330:AWK655330 AMN655330:AMO655330 ACR655330:ACS655330 SV655330:SW655330 IZ655330:JA655330 D655330:E655330 WVL589794:WVM589794 WLP589794:WLQ589794 WBT589794:WBU589794 VRX589794:VRY589794 VIB589794:VIC589794 UYF589794:UYG589794 UOJ589794:UOK589794 UEN589794:UEO589794 TUR589794:TUS589794 TKV589794:TKW589794 TAZ589794:TBA589794 SRD589794:SRE589794 SHH589794:SHI589794 RXL589794:RXM589794 RNP589794:RNQ589794 RDT589794:RDU589794 QTX589794:QTY589794 QKB589794:QKC589794 QAF589794:QAG589794 PQJ589794:PQK589794 PGN589794:PGO589794 OWR589794:OWS589794 OMV589794:OMW589794 OCZ589794:ODA589794 NTD589794:NTE589794 NJH589794:NJI589794 MZL589794:MZM589794 MPP589794:MPQ589794 MFT589794:MFU589794 LVX589794:LVY589794 LMB589794:LMC589794 LCF589794:LCG589794 KSJ589794:KSK589794 KIN589794:KIO589794 JYR589794:JYS589794 JOV589794:JOW589794 JEZ589794:JFA589794 IVD589794:IVE589794 ILH589794:ILI589794 IBL589794:IBM589794 HRP589794:HRQ589794 HHT589794:HHU589794 GXX589794:GXY589794 GOB589794:GOC589794 GEF589794:GEG589794 FUJ589794:FUK589794 FKN589794:FKO589794 FAR589794:FAS589794 EQV589794:EQW589794 EGZ589794:EHA589794 DXD589794:DXE589794 DNH589794:DNI589794 DDL589794:DDM589794 CTP589794:CTQ589794 CJT589794:CJU589794 BZX589794:BZY589794 BQB589794:BQC589794 BGF589794:BGG589794 AWJ589794:AWK589794 AMN589794:AMO589794 ACR589794:ACS589794 SV589794:SW589794 IZ589794:JA589794 D589794:E589794 WVL524258:WVM524258 WLP524258:WLQ524258 WBT524258:WBU524258 VRX524258:VRY524258 VIB524258:VIC524258 UYF524258:UYG524258 UOJ524258:UOK524258 UEN524258:UEO524258 TUR524258:TUS524258 TKV524258:TKW524258 TAZ524258:TBA524258 SRD524258:SRE524258 SHH524258:SHI524258 RXL524258:RXM524258 RNP524258:RNQ524258 RDT524258:RDU524258 QTX524258:QTY524258 QKB524258:QKC524258 QAF524258:QAG524258 PQJ524258:PQK524258 PGN524258:PGO524258 OWR524258:OWS524258 OMV524258:OMW524258 OCZ524258:ODA524258 NTD524258:NTE524258 NJH524258:NJI524258 MZL524258:MZM524258 MPP524258:MPQ524258 MFT524258:MFU524258 LVX524258:LVY524258 LMB524258:LMC524258 LCF524258:LCG524258 KSJ524258:KSK524258 KIN524258:KIO524258 JYR524258:JYS524258 JOV524258:JOW524258 JEZ524258:JFA524258 IVD524258:IVE524258 ILH524258:ILI524258 IBL524258:IBM524258 HRP524258:HRQ524258 HHT524258:HHU524258 GXX524258:GXY524258 GOB524258:GOC524258 GEF524258:GEG524258 FUJ524258:FUK524258 FKN524258:FKO524258 FAR524258:FAS524258 EQV524258:EQW524258 EGZ524258:EHA524258 DXD524258:DXE524258 DNH524258:DNI524258 DDL524258:DDM524258 CTP524258:CTQ524258 CJT524258:CJU524258 BZX524258:BZY524258 BQB524258:BQC524258 BGF524258:BGG524258 AWJ524258:AWK524258 AMN524258:AMO524258 ACR524258:ACS524258 SV524258:SW524258 IZ524258:JA524258 D524258:E524258 WVL458722:WVM458722 WLP458722:WLQ458722 WBT458722:WBU458722 VRX458722:VRY458722 VIB458722:VIC458722 UYF458722:UYG458722 UOJ458722:UOK458722 UEN458722:UEO458722 TUR458722:TUS458722 TKV458722:TKW458722 TAZ458722:TBA458722 SRD458722:SRE458722 SHH458722:SHI458722 RXL458722:RXM458722 RNP458722:RNQ458722 RDT458722:RDU458722 QTX458722:QTY458722 QKB458722:QKC458722 QAF458722:QAG458722 PQJ458722:PQK458722 PGN458722:PGO458722 OWR458722:OWS458722 OMV458722:OMW458722 OCZ458722:ODA458722 NTD458722:NTE458722 NJH458722:NJI458722 MZL458722:MZM458722 MPP458722:MPQ458722 MFT458722:MFU458722 LVX458722:LVY458722 LMB458722:LMC458722 LCF458722:LCG458722 KSJ458722:KSK458722 KIN458722:KIO458722 JYR458722:JYS458722 JOV458722:JOW458722 JEZ458722:JFA458722 IVD458722:IVE458722 ILH458722:ILI458722 IBL458722:IBM458722 HRP458722:HRQ458722 HHT458722:HHU458722 GXX458722:GXY458722 GOB458722:GOC458722 GEF458722:GEG458722 FUJ458722:FUK458722 FKN458722:FKO458722 FAR458722:FAS458722 EQV458722:EQW458722 EGZ458722:EHA458722 DXD458722:DXE458722 DNH458722:DNI458722 DDL458722:DDM458722 CTP458722:CTQ458722 CJT458722:CJU458722 BZX458722:BZY458722 BQB458722:BQC458722 BGF458722:BGG458722 AWJ458722:AWK458722 AMN458722:AMO458722 ACR458722:ACS458722 SV458722:SW458722 IZ458722:JA458722 D458722:E458722 WVL393186:WVM393186 WLP393186:WLQ393186 WBT393186:WBU393186 VRX393186:VRY393186 VIB393186:VIC393186 UYF393186:UYG393186 UOJ393186:UOK393186 UEN393186:UEO393186 TUR393186:TUS393186 TKV393186:TKW393186 TAZ393186:TBA393186 SRD393186:SRE393186 SHH393186:SHI393186 RXL393186:RXM393186 RNP393186:RNQ393186 RDT393186:RDU393186 QTX393186:QTY393186 QKB393186:QKC393186 QAF393186:QAG393186 PQJ393186:PQK393186 PGN393186:PGO393186 OWR393186:OWS393186 OMV393186:OMW393186 OCZ393186:ODA393186 NTD393186:NTE393186 NJH393186:NJI393186 MZL393186:MZM393186 MPP393186:MPQ393186 MFT393186:MFU393186 LVX393186:LVY393186 LMB393186:LMC393186 LCF393186:LCG393186 KSJ393186:KSK393186 KIN393186:KIO393186 JYR393186:JYS393186 JOV393186:JOW393186 JEZ393186:JFA393186 IVD393186:IVE393186 ILH393186:ILI393186 IBL393186:IBM393186 HRP393186:HRQ393186 HHT393186:HHU393186 GXX393186:GXY393186 GOB393186:GOC393186 GEF393186:GEG393186 FUJ393186:FUK393186 FKN393186:FKO393186 FAR393186:FAS393186 EQV393186:EQW393186 EGZ393186:EHA393186 DXD393186:DXE393186 DNH393186:DNI393186 DDL393186:DDM393186 CTP393186:CTQ393186 CJT393186:CJU393186 BZX393186:BZY393186 BQB393186:BQC393186 BGF393186:BGG393186 AWJ393186:AWK393186 AMN393186:AMO393186 ACR393186:ACS393186 SV393186:SW393186 IZ393186:JA393186 D393186:E393186 WVL327650:WVM327650 WLP327650:WLQ327650 WBT327650:WBU327650 VRX327650:VRY327650 VIB327650:VIC327650 UYF327650:UYG327650 UOJ327650:UOK327650 UEN327650:UEO327650 TUR327650:TUS327650 TKV327650:TKW327650 TAZ327650:TBA327650 SRD327650:SRE327650 SHH327650:SHI327650 RXL327650:RXM327650 RNP327650:RNQ327650 RDT327650:RDU327650 QTX327650:QTY327650 QKB327650:QKC327650 QAF327650:QAG327650 PQJ327650:PQK327650 PGN327650:PGO327650 OWR327650:OWS327650 OMV327650:OMW327650 OCZ327650:ODA327650 NTD327650:NTE327650 NJH327650:NJI327650 MZL327650:MZM327650 MPP327650:MPQ327650 MFT327650:MFU327650 LVX327650:LVY327650 LMB327650:LMC327650 LCF327650:LCG327650 KSJ327650:KSK327650 KIN327650:KIO327650 JYR327650:JYS327650 JOV327650:JOW327650 JEZ327650:JFA327650 IVD327650:IVE327650 ILH327650:ILI327650 IBL327650:IBM327650 HRP327650:HRQ327650 HHT327650:HHU327650 GXX327650:GXY327650 GOB327650:GOC327650 GEF327650:GEG327650 FUJ327650:FUK327650 FKN327650:FKO327650 FAR327650:FAS327650 EQV327650:EQW327650 EGZ327650:EHA327650 DXD327650:DXE327650 DNH327650:DNI327650 DDL327650:DDM327650 CTP327650:CTQ327650 CJT327650:CJU327650 BZX327650:BZY327650 BQB327650:BQC327650 BGF327650:BGG327650 AWJ327650:AWK327650 AMN327650:AMO327650 ACR327650:ACS327650 SV327650:SW327650 IZ327650:JA327650 D327650:E327650 WVL262114:WVM262114 WLP262114:WLQ262114 WBT262114:WBU262114 VRX262114:VRY262114 VIB262114:VIC262114 UYF262114:UYG262114 UOJ262114:UOK262114 UEN262114:UEO262114 TUR262114:TUS262114 TKV262114:TKW262114 TAZ262114:TBA262114 SRD262114:SRE262114 SHH262114:SHI262114 RXL262114:RXM262114 RNP262114:RNQ262114 RDT262114:RDU262114 QTX262114:QTY262114 QKB262114:QKC262114 QAF262114:QAG262114 PQJ262114:PQK262114 PGN262114:PGO262114 OWR262114:OWS262114 OMV262114:OMW262114 OCZ262114:ODA262114 NTD262114:NTE262114 NJH262114:NJI262114 MZL262114:MZM262114 MPP262114:MPQ262114 MFT262114:MFU262114 LVX262114:LVY262114 LMB262114:LMC262114 LCF262114:LCG262114 KSJ262114:KSK262114 KIN262114:KIO262114 JYR262114:JYS262114 JOV262114:JOW262114 JEZ262114:JFA262114 IVD262114:IVE262114 ILH262114:ILI262114 IBL262114:IBM262114 HRP262114:HRQ262114 HHT262114:HHU262114 GXX262114:GXY262114 GOB262114:GOC262114 GEF262114:GEG262114 FUJ262114:FUK262114 FKN262114:FKO262114 FAR262114:FAS262114 EQV262114:EQW262114 EGZ262114:EHA262114 DXD262114:DXE262114 DNH262114:DNI262114 DDL262114:DDM262114 CTP262114:CTQ262114 CJT262114:CJU262114 BZX262114:BZY262114 BQB262114:BQC262114 BGF262114:BGG262114 AWJ262114:AWK262114 AMN262114:AMO262114 ACR262114:ACS262114 SV262114:SW262114 IZ262114:JA262114 D262114:E262114 WVL196578:WVM196578 WLP196578:WLQ196578 WBT196578:WBU196578 VRX196578:VRY196578 VIB196578:VIC196578 UYF196578:UYG196578 UOJ196578:UOK196578 UEN196578:UEO196578 TUR196578:TUS196578 TKV196578:TKW196578 TAZ196578:TBA196578 SRD196578:SRE196578 SHH196578:SHI196578 RXL196578:RXM196578 RNP196578:RNQ196578 RDT196578:RDU196578 QTX196578:QTY196578 QKB196578:QKC196578 QAF196578:QAG196578 PQJ196578:PQK196578 PGN196578:PGO196578 OWR196578:OWS196578 OMV196578:OMW196578 OCZ196578:ODA196578 NTD196578:NTE196578 NJH196578:NJI196578 MZL196578:MZM196578 MPP196578:MPQ196578 MFT196578:MFU196578 LVX196578:LVY196578 LMB196578:LMC196578 LCF196578:LCG196578 KSJ196578:KSK196578 KIN196578:KIO196578 JYR196578:JYS196578 JOV196578:JOW196578 JEZ196578:JFA196578 IVD196578:IVE196578 ILH196578:ILI196578 IBL196578:IBM196578 HRP196578:HRQ196578 HHT196578:HHU196578 GXX196578:GXY196578 GOB196578:GOC196578 GEF196578:GEG196578 FUJ196578:FUK196578 FKN196578:FKO196578 FAR196578:FAS196578 EQV196578:EQW196578 EGZ196578:EHA196578 DXD196578:DXE196578 DNH196578:DNI196578 DDL196578:DDM196578 CTP196578:CTQ196578 CJT196578:CJU196578 BZX196578:BZY196578 BQB196578:BQC196578 BGF196578:BGG196578 AWJ196578:AWK196578 AMN196578:AMO196578 ACR196578:ACS196578 SV196578:SW196578 IZ196578:JA196578 D196578:E196578 WVL131042:WVM131042 WLP131042:WLQ131042 WBT131042:WBU131042 VRX131042:VRY131042 VIB131042:VIC131042 UYF131042:UYG131042 UOJ131042:UOK131042 UEN131042:UEO131042 TUR131042:TUS131042 TKV131042:TKW131042 TAZ131042:TBA131042 SRD131042:SRE131042 SHH131042:SHI131042 RXL131042:RXM131042 RNP131042:RNQ131042 RDT131042:RDU131042 QTX131042:QTY131042 QKB131042:QKC131042 QAF131042:QAG131042 PQJ131042:PQK131042 PGN131042:PGO131042 OWR131042:OWS131042 OMV131042:OMW131042 OCZ131042:ODA131042 NTD131042:NTE131042 NJH131042:NJI131042 MZL131042:MZM131042 MPP131042:MPQ131042 MFT131042:MFU131042 LVX131042:LVY131042 LMB131042:LMC131042 LCF131042:LCG131042 KSJ131042:KSK131042 KIN131042:KIO131042 JYR131042:JYS131042 JOV131042:JOW131042 JEZ131042:JFA131042 IVD131042:IVE131042 ILH131042:ILI131042 IBL131042:IBM131042 HRP131042:HRQ131042 HHT131042:HHU131042 GXX131042:GXY131042 GOB131042:GOC131042 GEF131042:GEG131042 FUJ131042:FUK131042 FKN131042:FKO131042 FAR131042:FAS131042 EQV131042:EQW131042 EGZ131042:EHA131042 DXD131042:DXE131042 DNH131042:DNI131042 DDL131042:DDM131042 CTP131042:CTQ131042 CJT131042:CJU131042 BZX131042:BZY131042 BQB131042:BQC131042 BGF131042:BGG131042 AWJ131042:AWK131042 AMN131042:AMO131042 ACR131042:ACS131042 SV131042:SW131042 IZ131042:JA131042 D131042:E131042 WVL65506:WVM65506 WLP65506:WLQ65506 WBT65506:WBU65506 VRX65506:VRY65506 VIB65506:VIC65506 UYF65506:UYG65506 UOJ65506:UOK65506 UEN65506:UEO65506 TUR65506:TUS65506 TKV65506:TKW65506 TAZ65506:TBA65506 SRD65506:SRE65506 SHH65506:SHI65506 RXL65506:RXM65506 RNP65506:RNQ65506 RDT65506:RDU65506 QTX65506:QTY65506 QKB65506:QKC65506 QAF65506:QAG65506 PQJ65506:PQK65506 PGN65506:PGO65506 OWR65506:OWS65506 OMV65506:OMW65506 OCZ65506:ODA65506 NTD65506:NTE65506 NJH65506:NJI65506 MZL65506:MZM65506 MPP65506:MPQ65506 MFT65506:MFU65506 LVX65506:LVY65506 LMB65506:LMC65506 LCF65506:LCG65506 KSJ65506:KSK65506 KIN65506:KIO65506 JYR65506:JYS65506 JOV65506:JOW65506 JEZ65506:JFA65506 IVD65506:IVE65506 ILH65506:ILI65506 IBL65506:IBM65506 HRP65506:HRQ65506 HHT65506:HHU65506 GXX65506:GXY65506 GOB65506:GOC65506 GEF65506:GEG65506 FUJ65506:FUK65506 FKN65506:FKO65506 FAR65506:FAS65506 EQV65506:EQW65506 EGZ65506:EHA65506 DXD65506:DXE65506 DNH65506:DNI65506 DDL65506:DDM65506 CTP65506:CTQ65506 CJT65506:CJU65506 BZX65506:BZY65506 BQB65506:BQC65506 BGF65506:BGG65506 AWJ65506:AWK65506 AMN65506:AMO65506 ACR65506:ACS65506 SV65506:SW65506 IZ65506:JA65506 D65506:E65506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xr:uid="{00000000-0002-0000-0100-000006000000}">
      <formula1>$E$100:$E$105</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3</xdr:col>
                    <xdr:colOff>4257675</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DN43"/>
  <sheetViews>
    <sheetView zoomScale="85" zoomScaleNormal="85" workbookViewId="0">
      <selection activeCell="E10" sqref="E10"/>
    </sheetView>
  </sheetViews>
  <sheetFormatPr defaultColWidth="9.140625" defaultRowHeight="15" x14ac:dyDescent="0.25"/>
  <cols>
    <col min="1" max="1" width="4.140625" customWidth="1"/>
    <col min="2" max="2" width="24.42578125" customWidth="1"/>
    <col min="3" max="5" width="25.28515625" customWidth="1"/>
    <col min="6" max="86" width="16.5703125" customWidth="1"/>
    <col min="87" max="87" width="83.85546875" customWidth="1"/>
    <col min="88" max="94" width="9.140625" style="234"/>
    <col min="337" max="337" width="2.5703125" customWidth="1"/>
    <col min="338" max="338" width="24.42578125" customWidth="1"/>
    <col min="339" max="339" width="32.140625" customWidth="1"/>
    <col min="340" max="342" width="16.5703125" customWidth="1"/>
    <col min="343" max="343" width="83.85546875" customWidth="1"/>
    <col min="593" max="593" width="2.5703125" customWidth="1"/>
    <col min="594" max="594" width="24.42578125" customWidth="1"/>
    <col min="595" max="595" width="32.140625" customWidth="1"/>
    <col min="596" max="598" width="16.5703125" customWidth="1"/>
    <col min="599" max="599" width="83.85546875" customWidth="1"/>
    <col min="849" max="849" width="2.5703125" customWidth="1"/>
    <col min="850" max="850" width="24.42578125" customWidth="1"/>
    <col min="851" max="851" width="32.140625" customWidth="1"/>
    <col min="852" max="854" width="16.5703125" customWidth="1"/>
    <col min="855" max="855" width="83.85546875" customWidth="1"/>
    <col min="1105" max="1105" width="2.5703125" customWidth="1"/>
    <col min="1106" max="1106" width="24.42578125" customWidth="1"/>
    <col min="1107" max="1107" width="32.140625" customWidth="1"/>
    <col min="1108" max="1110" width="16.5703125" customWidth="1"/>
    <col min="1111" max="1111" width="83.85546875" customWidth="1"/>
    <col min="1361" max="1361" width="2.5703125" customWidth="1"/>
    <col min="1362" max="1362" width="24.42578125" customWidth="1"/>
    <col min="1363" max="1363" width="32.140625" customWidth="1"/>
    <col min="1364" max="1366" width="16.5703125" customWidth="1"/>
    <col min="1367" max="1367" width="83.85546875" customWidth="1"/>
    <col min="1617" max="1617" width="2.5703125" customWidth="1"/>
    <col min="1618" max="1618" width="24.42578125" customWidth="1"/>
    <col min="1619" max="1619" width="32.140625" customWidth="1"/>
    <col min="1620" max="1622" width="16.5703125" customWidth="1"/>
    <col min="1623" max="1623" width="83.85546875" customWidth="1"/>
    <col min="1873" max="1873" width="2.5703125" customWidth="1"/>
    <col min="1874" max="1874" width="24.42578125" customWidth="1"/>
    <col min="1875" max="1875" width="32.140625" customWidth="1"/>
    <col min="1876" max="1878" width="16.5703125" customWidth="1"/>
    <col min="1879" max="1879" width="83.85546875" customWidth="1"/>
    <col min="2129" max="2129" width="2.5703125" customWidth="1"/>
    <col min="2130" max="2130" width="24.42578125" customWidth="1"/>
    <col min="2131" max="2131" width="32.140625" customWidth="1"/>
    <col min="2132" max="2134" width="16.5703125" customWidth="1"/>
    <col min="2135" max="2135" width="83.85546875" customWidth="1"/>
    <col min="2385" max="2385" width="2.5703125" customWidth="1"/>
    <col min="2386" max="2386" width="24.42578125" customWidth="1"/>
    <col min="2387" max="2387" width="32.140625" customWidth="1"/>
    <col min="2388" max="2390" width="16.5703125" customWidth="1"/>
    <col min="2391" max="2391" width="83.85546875" customWidth="1"/>
    <col min="2641" max="2641" width="2.5703125" customWidth="1"/>
    <col min="2642" max="2642" width="24.42578125" customWidth="1"/>
    <col min="2643" max="2643" width="32.140625" customWidth="1"/>
    <col min="2644" max="2646" width="16.5703125" customWidth="1"/>
    <col min="2647" max="2647" width="83.85546875" customWidth="1"/>
    <col min="2897" max="2897" width="2.5703125" customWidth="1"/>
    <col min="2898" max="2898" width="24.42578125" customWidth="1"/>
    <col min="2899" max="2899" width="32.140625" customWidth="1"/>
    <col min="2900" max="2902" width="16.5703125" customWidth="1"/>
    <col min="2903" max="2903" width="83.85546875" customWidth="1"/>
    <col min="3153" max="3153" width="2.5703125" customWidth="1"/>
    <col min="3154" max="3154" width="24.42578125" customWidth="1"/>
    <col min="3155" max="3155" width="32.140625" customWidth="1"/>
    <col min="3156" max="3158" width="16.5703125" customWidth="1"/>
    <col min="3159" max="3159" width="83.85546875" customWidth="1"/>
    <col min="3409" max="3409" width="2.5703125" customWidth="1"/>
    <col min="3410" max="3410" width="24.42578125" customWidth="1"/>
    <col min="3411" max="3411" width="32.140625" customWidth="1"/>
    <col min="3412" max="3414" width="16.5703125" customWidth="1"/>
    <col min="3415" max="3415" width="83.85546875" customWidth="1"/>
    <col min="3665" max="3665" width="2.5703125" customWidth="1"/>
    <col min="3666" max="3666" width="24.42578125" customWidth="1"/>
    <col min="3667" max="3667" width="32.140625" customWidth="1"/>
    <col min="3668" max="3670" width="16.5703125" customWidth="1"/>
    <col min="3671" max="3671" width="83.85546875" customWidth="1"/>
    <col min="3921" max="3921" width="2.5703125" customWidth="1"/>
    <col min="3922" max="3922" width="24.42578125" customWidth="1"/>
    <col min="3923" max="3923" width="32.140625" customWidth="1"/>
    <col min="3924" max="3926" width="16.5703125" customWidth="1"/>
    <col min="3927" max="3927" width="83.85546875" customWidth="1"/>
    <col min="4177" max="4177" width="2.5703125" customWidth="1"/>
    <col min="4178" max="4178" width="24.42578125" customWidth="1"/>
    <col min="4179" max="4179" width="32.140625" customWidth="1"/>
    <col min="4180" max="4182" width="16.5703125" customWidth="1"/>
    <col min="4183" max="4183" width="83.85546875" customWidth="1"/>
    <col min="4433" max="4433" width="2.5703125" customWidth="1"/>
    <col min="4434" max="4434" width="24.42578125" customWidth="1"/>
    <col min="4435" max="4435" width="32.140625" customWidth="1"/>
    <col min="4436" max="4438" width="16.5703125" customWidth="1"/>
    <col min="4439" max="4439" width="83.85546875" customWidth="1"/>
    <col min="4689" max="4689" width="2.5703125" customWidth="1"/>
    <col min="4690" max="4690" width="24.42578125" customWidth="1"/>
    <col min="4691" max="4691" width="32.140625" customWidth="1"/>
    <col min="4692" max="4694" width="16.5703125" customWidth="1"/>
    <col min="4695" max="4695" width="83.85546875" customWidth="1"/>
    <col min="4945" max="4945" width="2.5703125" customWidth="1"/>
    <col min="4946" max="4946" width="24.42578125" customWidth="1"/>
    <col min="4947" max="4947" width="32.140625" customWidth="1"/>
    <col min="4948" max="4950" width="16.5703125" customWidth="1"/>
    <col min="4951" max="4951" width="83.85546875" customWidth="1"/>
    <col min="5201" max="5201" width="2.5703125" customWidth="1"/>
    <col min="5202" max="5202" width="24.42578125" customWidth="1"/>
    <col min="5203" max="5203" width="32.140625" customWidth="1"/>
    <col min="5204" max="5206" width="16.5703125" customWidth="1"/>
    <col min="5207" max="5207" width="83.85546875" customWidth="1"/>
    <col min="5457" max="5457" width="2.5703125" customWidth="1"/>
    <col min="5458" max="5458" width="24.42578125" customWidth="1"/>
    <col min="5459" max="5459" width="32.140625" customWidth="1"/>
    <col min="5460" max="5462" width="16.5703125" customWidth="1"/>
    <col min="5463" max="5463" width="83.85546875" customWidth="1"/>
    <col min="5713" max="5713" width="2.5703125" customWidth="1"/>
    <col min="5714" max="5714" width="24.42578125" customWidth="1"/>
    <col min="5715" max="5715" width="32.140625" customWidth="1"/>
    <col min="5716" max="5718" width="16.5703125" customWidth="1"/>
    <col min="5719" max="5719" width="83.85546875" customWidth="1"/>
    <col min="5969" max="5969" width="2.5703125" customWidth="1"/>
    <col min="5970" max="5970" width="24.42578125" customWidth="1"/>
    <col min="5971" max="5971" width="32.140625" customWidth="1"/>
    <col min="5972" max="5974" width="16.5703125" customWidth="1"/>
    <col min="5975" max="5975" width="83.85546875" customWidth="1"/>
    <col min="6225" max="6225" width="2.5703125" customWidth="1"/>
    <col min="6226" max="6226" width="24.42578125" customWidth="1"/>
    <col min="6227" max="6227" width="32.140625" customWidth="1"/>
    <col min="6228" max="6230" width="16.5703125" customWidth="1"/>
    <col min="6231" max="6231" width="83.85546875" customWidth="1"/>
    <col min="6481" max="6481" width="2.5703125" customWidth="1"/>
    <col min="6482" max="6482" width="24.42578125" customWidth="1"/>
    <col min="6483" max="6483" width="32.140625" customWidth="1"/>
    <col min="6484" max="6486" width="16.5703125" customWidth="1"/>
    <col min="6487" max="6487" width="83.85546875" customWidth="1"/>
    <col min="6737" max="6737" width="2.5703125" customWidth="1"/>
    <col min="6738" max="6738" width="24.42578125" customWidth="1"/>
    <col min="6739" max="6739" width="32.140625" customWidth="1"/>
    <col min="6740" max="6742" width="16.5703125" customWidth="1"/>
    <col min="6743" max="6743" width="83.85546875" customWidth="1"/>
    <col min="6993" max="6993" width="2.5703125" customWidth="1"/>
    <col min="6994" max="6994" width="24.42578125" customWidth="1"/>
    <col min="6995" max="6995" width="32.140625" customWidth="1"/>
    <col min="6996" max="6998" width="16.5703125" customWidth="1"/>
    <col min="6999" max="6999" width="83.85546875" customWidth="1"/>
    <col min="7249" max="7249" width="2.5703125" customWidth="1"/>
    <col min="7250" max="7250" width="24.42578125" customWidth="1"/>
    <col min="7251" max="7251" width="32.140625" customWidth="1"/>
    <col min="7252" max="7254" width="16.5703125" customWidth="1"/>
    <col min="7255" max="7255" width="83.85546875" customWidth="1"/>
    <col min="7505" max="7505" width="2.5703125" customWidth="1"/>
    <col min="7506" max="7506" width="24.42578125" customWidth="1"/>
    <col min="7507" max="7507" width="32.140625" customWidth="1"/>
    <col min="7508" max="7510" width="16.5703125" customWidth="1"/>
    <col min="7511" max="7511" width="83.85546875" customWidth="1"/>
    <col min="7761" max="7761" width="2.5703125" customWidth="1"/>
    <col min="7762" max="7762" width="24.42578125" customWidth="1"/>
    <col min="7763" max="7763" width="32.140625" customWidth="1"/>
    <col min="7764" max="7766" width="16.5703125" customWidth="1"/>
    <col min="7767" max="7767" width="83.85546875" customWidth="1"/>
    <col min="8017" max="8017" width="2.5703125" customWidth="1"/>
    <col min="8018" max="8018" width="24.42578125" customWidth="1"/>
    <col min="8019" max="8019" width="32.140625" customWidth="1"/>
    <col min="8020" max="8022" width="16.5703125" customWidth="1"/>
    <col min="8023" max="8023" width="83.85546875" customWidth="1"/>
    <col min="8273" max="8273" width="2.5703125" customWidth="1"/>
    <col min="8274" max="8274" width="24.42578125" customWidth="1"/>
    <col min="8275" max="8275" width="32.140625" customWidth="1"/>
    <col min="8276" max="8278" width="16.5703125" customWidth="1"/>
    <col min="8279" max="8279" width="83.85546875" customWidth="1"/>
    <col min="8529" max="8529" width="2.5703125" customWidth="1"/>
    <col min="8530" max="8530" width="24.42578125" customWidth="1"/>
    <col min="8531" max="8531" width="32.140625" customWidth="1"/>
    <col min="8532" max="8534" width="16.5703125" customWidth="1"/>
    <col min="8535" max="8535" width="83.85546875" customWidth="1"/>
    <col min="8785" max="8785" width="2.5703125" customWidth="1"/>
    <col min="8786" max="8786" width="24.42578125" customWidth="1"/>
    <col min="8787" max="8787" width="32.140625" customWidth="1"/>
    <col min="8788" max="8790" width="16.5703125" customWidth="1"/>
    <col min="8791" max="8791" width="83.85546875" customWidth="1"/>
    <col min="9041" max="9041" width="2.5703125" customWidth="1"/>
    <col min="9042" max="9042" width="24.42578125" customWidth="1"/>
    <col min="9043" max="9043" width="32.140625" customWidth="1"/>
    <col min="9044" max="9046" width="16.5703125" customWidth="1"/>
    <col min="9047" max="9047" width="83.85546875" customWidth="1"/>
    <col min="9297" max="9297" width="2.5703125" customWidth="1"/>
    <col min="9298" max="9298" width="24.42578125" customWidth="1"/>
    <col min="9299" max="9299" width="32.140625" customWidth="1"/>
    <col min="9300" max="9302" width="16.5703125" customWidth="1"/>
    <col min="9303" max="9303" width="83.85546875" customWidth="1"/>
    <col min="9553" max="9553" width="2.5703125" customWidth="1"/>
    <col min="9554" max="9554" width="24.42578125" customWidth="1"/>
    <col min="9555" max="9555" width="32.140625" customWidth="1"/>
    <col min="9556" max="9558" width="16.5703125" customWidth="1"/>
    <col min="9559" max="9559" width="83.85546875" customWidth="1"/>
    <col min="9809" max="9809" width="2.5703125" customWidth="1"/>
    <col min="9810" max="9810" width="24.42578125" customWidth="1"/>
    <col min="9811" max="9811" width="32.140625" customWidth="1"/>
    <col min="9812" max="9814" width="16.5703125" customWidth="1"/>
    <col min="9815" max="9815" width="83.85546875" customWidth="1"/>
    <col min="10065" max="10065" width="2.5703125" customWidth="1"/>
    <col min="10066" max="10066" width="24.42578125" customWidth="1"/>
    <col min="10067" max="10067" width="32.140625" customWidth="1"/>
    <col min="10068" max="10070" width="16.5703125" customWidth="1"/>
    <col min="10071" max="10071" width="83.85546875" customWidth="1"/>
    <col min="10321" max="10321" width="2.5703125" customWidth="1"/>
    <col min="10322" max="10322" width="24.42578125" customWidth="1"/>
    <col min="10323" max="10323" width="32.140625" customWidth="1"/>
    <col min="10324" max="10326" width="16.5703125" customWidth="1"/>
    <col min="10327" max="10327" width="83.85546875" customWidth="1"/>
    <col min="10577" max="10577" width="2.5703125" customWidth="1"/>
    <col min="10578" max="10578" width="24.42578125" customWidth="1"/>
    <col min="10579" max="10579" width="32.140625" customWidth="1"/>
    <col min="10580" max="10582" width="16.5703125" customWidth="1"/>
    <col min="10583" max="10583" width="83.85546875" customWidth="1"/>
    <col min="10833" max="10833" width="2.5703125" customWidth="1"/>
    <col min="10834" max="10834" width="24.42578125" customWidth="1"/>
    <col min="10835" max="10835" width="32.140625" customWidth="1"/>
    <col min="10836" max="10838" width="16.5703125" customWidth="1"/>
    <col min="10839" max="10839" width="83.85546875" customWidth="1"/>
    <col min="11089" max="11089" width="2.5703125" customWidth="1"/>
    <col min="11090" max="11090" width="24.42578125" customWidth="1"/>
    <col min="11091" max="11091" width="32.140625" customWidth="1"/>
    <col min="11092" max="11094" width="16.5703125" customWidth="1"/>
    <col min="11095" max="11095" width="83.85546875" customWidth="1"/>
    <col min="11345" max="11345" width="2.5703125" customWidth="1"/>
    <col min="11346" max="11346" width="24.42578125" customWidth="1"/>
    <col min="11347" max="11347" width="32.140625" customWidth="1"/>
    <col min="11348" max="11350" width="16.5703125" customWidth="1"/>
    <col min="11351" max="11351" width="83.85546875" customWidth="1"/>
    <col min="11601" max="11601" width="2.5703125" customWidth="1"/>
    <col min="11602" max="11602" width="24.42578125" customWidth="1"/>
    <col min="11603" max="11603" width="32.140625" customWidth="1"/>
    <col min="11604" max="11606" width="16.5703125" customWidth="1"/>
    <col min="11607" max="11607" width="83.85546875" customWidth="1"/>
    <col min="11857" max="11857" width="2.5703125" customWidth="1"/>
    <col min="11858" max="11858" width="24.42578125" customWidth="1"/>
    <col min="11859" max="11859" width="32.140625" customWidth="1"/>
    <col min="11860" max="11862" width="16.5703125" customWidth="1"/>
    <col min="11863" max="11863" width="83.85546875" customWidth="1"/>
    <col min="12113" max="12113" width="2.5703125" customWidth="1"/>
    <col min="12114" max="12114" width="24.42578125" customWidth="1"/>
    <col min="12115" max="12115" width="32.140625" customWidth="1"/>
    <col min="12116" max="12118" width="16.5703125" customWidth="1"/>
    <col min="12119" max="12119" width="83.85546875" customWidth="1"/>
    <col min="12369" max="12369" width="2.5703125" customWidth="1"/>
    <col min="12370" max="12370" width="24.42578125" customWidth="1"/>
    <col min="12371" max="12371" width="32.140625" customWidth="1"/>
    <col min="12372" max="12374" width="16.5703125" customWidth="1"/>
    <col min="12375" max="12375" width="83.85546875" customWidth="1"/>
    <col min="12625" max="12625" width="2.5703125" customWidth="1"/>
    <col min="12626" max="12626" width="24.42578125" customWidth="1"/>
    <col min="12627" max="12627" width="32.140625" customWidth="1"/>
    <col min="12628" max="12630" width="16.5703125" customWidth="1"/>
    <col min="12631" max="12631" width="83.85546875" customWidth="1"/>
    <col min="12881" max="12881" width="2.5703125" customWidth="1"/>
    <col min="12882" max="12882" width="24.42578125" customWidth="1"/>
    <col min="12883" max="12883" width="32.140625" customWidth="1"/>
    <col min="12884" max="12886" width="16.5703125" customWidth="1"/>
    <col min="12887" max="12887" width="83.85546875" customWidth="1"/>
    <col min="13137" max="13137" width="2.5703125" customWidth="1"/>
    <col min="13138" max="13138" width="24.42578125" customWidth="1"/>
    <col min="13139" max="13139" width="32.140625" customWidth="1"/>
    <col min="13140" max="13142" width="16.5703125" customWidth="1"/>
    <col min="13143" max="13143" width="83.85546875" customWidth="1"/>
    <col min="13393" max="13393" width="2.5703125" customWidth="1"/>
    <col min="13394" max="13394" width="24.42578125" customWidth="1"/>
    <col min="13395" max="13395" width="32.140625" customWidth="1"/>
    <col min="13396" max="13398" width="16.5703125" customWidth="1"/>
    <col min="13399" max="13399" width="83.85546875" customWidth="1"/>
    <col min="13649" max="13649" width="2.5703125" customWidth="1"/>
    <col min="13650" max="13650" width="24.42578125" customWidth="1"/>
    <col min="13651" max="13651" width="32.140625" customWidth="1"/>
    <col min="13652" max="13654" width="16.5703125" customWidth="1"/>
    <col min="13655" max="13655" width="83.85546875" customWidth="1"/>
    <col min="13905" max="13905" width="2.5703125" customWidth="1"/>
    <col min="13906" max="13906" width="24.42578125" customWidth="1"/>
    <col min="13907" max="13907" width="32.140625" customWidth="1"/>
    <col min="13908" max="13910" width="16.5703125" customWidth="1"/>
    <col min="13911" max="13911" width="83.85546875" customWidth="1"/>
    <col min="14161" max="14161" width="2.5703125" customWidth="1"/>
    <col min="14162" max="14162" width="24.42578125" customWidth="1"/>
    <col min="14163" max="14163" width="32.140625" customWidth="1"/>
    <col min="14164" max="14166" width="16.5703125" customWidth="1"/>
    <col min="14167" max="14167" width="83.85546875" customWidth="1"/>
    <col min="14417" max="14417" width="2.5703125" customWidth="1"/>
    <col min="14418" max="14418" width="24.42578125" customWidth="1"/>
    <col min="14419" max="14419" width="32.140625" customWidth="1"/>
    <col min="14420" max="14422" width="16.5703125" customWidth="1"/>
    <col min="14423" max="14423" width="83.85546875" customWidth="1"/>
    <col min="14673" max="14673" width="2.5703125" customWidth="1"/>
    <col min="14674" max="14674" width="24.42578125" customWidth="1"/>
    <col min="14675" max="14675" width="32.140625" customWidth="1"/>
    <col min="14676" max="14678" width="16.5703125" customWidth="1"/>
    <col min="14679" max="14679" width="83.85546875" customWidth="1"/>
    <col min="14929" max="14929" width="2.5703125" customWidth="1"/>
    <col min="14930" max="14930" width="24.42578125" customWidth="1"/>
    <col min="14931" max="14931" width="32.140625" customWidth="1"/>
    <col min="14932" max="14934" width="16.5703125" customWidth="1"/>
    <col min="14935" max="14935" width="83.85546875" customWidth="1"/>
    <col min="15185" max="15185" width="2.5703125" customWidth="1"/>
    <col min="15186" max="15186" width="24.42578125" customWidth="1"/>
    <col min="15187" max="15187" width="32.140625" customWidth="1"/>
    <col min="15188" max="15190" width="16.5703125" customWidth="1"/>
    <col min="15191" max="15191" width="83.85546875" customWidth="1"/>
    <col min="15441" max="15441" width="2.5703125" customWidth="1"/>
    <col min="15442" max="15442" width="24.42578125" customWidth="1"/>
    <col min="15443" max="15443" width="32.140625" customWidth="1"/>
    <col min="15444" max="15446" width="16.5703125" customWidth="1"/>
    <col min="15447" max="15447" width="83.85546875" customWidth="1"/>
    <col min="15697" max="15697" width="2.5703125" customWidth="1"/>
    <col min="15698" max="15698" width="24.42578125" customWidth="1"/>
    <col min="15699" max="15699" width="32.140625" customWidth="1"/>
    <col min="15700" max="15702" width="16.5703125" customWidth="1"/>
    <col min="15703" max="15703" width="83.85546875" customWidth="1"/>
    <col min="15953" max="15953" width="2.5703125" customWidth="1"/>
    <col min="15954" max="15954" width="24.42578125" customWidth="1"/>
    <col min="15955" max="15955" width="32.140625" customWidth="1"/>
    <col min="15956" max="15958" width="16.5703125" customWidth="1"/>
    <col min="15959" max="15959" width="83.85546875" customWidth="1"/>
    <col min="16209" max="16209" width="2.5703125" customWidth="1"/>
    <col min="16210" max="16210" width="24.42578125" customWidth="1"/>
    <col min="16211" max="16211" width="32.140625" customWidth="1"/>
    <col min="16212" max="16214" width="16.5703125" customWidth="1"/>
    <col min="16215" max="16215" width="83.85546875" customWidth="1"/>
  </cols>
  <sheetData>
    <row r="1" spans="1:118" s="3" customFormat="1" ht="20.25" x14ac:dyDescent="0.3">
      <c r="A1" s="325" t="s">
        <v>13</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c r="AW1" s="325"/>
      <c r="AX1" s="325"/>
      <c r="AY1" s="325"/>
      <c r="AZ1" s="325"/>
      <c r="BA1" s="325"/>
      <c r="BB1" s="325"/>
      <c r="BC1" s="325"/>
      <c r="BD1" s="325"/>
      <c r="BE1" s="325"/>
      <c r="BF1" s="325"/>
      <c r="BG1" s="325"/>
      <c r="BH1" s="325"/>
      <c r="BI1" s="325"/>
      <c r="BJ1" s="325"/>
      <c r="BK1" s="325"/>
      <c r="BL1" s="325"/>
      <c r="BM1" s="325"/>
      <c r="BN1" s="325"/>
      <c r="BO1" s="325"/>
      <c r="BP1" s="325"/>
      <c r="BQ1" s="325"/>
      <c r="BR1" s="325"/>
      <c r="BS1" s="325"/>
      <c r="BT1" s="325"/>
      <c r="BU1" s="325"/>
      <c r="BV1" s="325"/>
      <c r="BW1" s="325"/>
      <c r="BX1" s="325"/>
      <c r="BY1" s="325"/>
      <c r="BZ1" s="325"/>
      <c r="CA1" s="325"/>
      <c r="CB1" s="325"/>
      <c r="CC1" s="325"/>
      <c r="CD1" s="325"/>
      <c r="CE1" s="325"/>
      <c r="CF1" s="325"/>
      <c r="CG1" s="325"/>
      <c r="CH1" s="325"/>
      <c r="CI1" s="325"/>
      <c r="CJ1" s="325"/>
      <c r="CK1" s="325"/>
      <c r="CL1" s="325"/>
      <c r="CM1" s="232"/>
      <c r="CN1" s="232"/>
      <c r="CO1" s="232"/>
      <c r="CP1" s="182"/>
      <c r="CQ1" s="8"/>
      <c r="CR1" s="8"/>
      <c r="CS1" s="8"/>
      <c r="CT1" s="8"/>
      <c r="CU1" s="8"/>
      <c r="CV1" s="8"/>
      <c r="CW1" s="8"/>
      <c r="CX1" s="8"/>
      <c r="CY1" s="8"/>
      <c r="CZ1" s="8"/>
      <c r="DA1" s="8"/>
      <c r="DB1" s="8"/>
      <c r="DC1" s="8"/>
      <c r="DD1" s="8"/>
      <c r="DE1" s="8"/>
      <c r="DF1" s="8"/>
      <c r="DG1" s="8"/>
      <c r="DH1" s="8"/>
      <c r="DI1" s="8"/>
      <c r="DJ1" s="8"/>
      <c r="DK1" s="8"/>
      <c r="DL1" s="8"/>
      <c r="DM1" s="8"/>
      <c r="DN1" s="8"/>
    </row>
    <row r="2" spans="1:118" s="261" customFormat="1" ht="21" thickBot="1" x14ac:dyDescent="0.35">
      <c r="A2" s="256"/>
      <c r="B2" s="256"/>
      <c r="C2" s="256"/>
      <c r="D2" s="256"/>
      <c r="E2" s="256"/>
      <c r="F2" s="256">
        <v>8</v>
      </c>
      <c r="G2" s="256">
        <f>F2+1</f>
        <v>9</v>
      </c>
      <c r="H2" s="256">
        <f>G2+1</f>
        <v>10</v>
      </c>
      <c r="I2" s="256">
        <f>H2+2</f>
        <v>12</v>
      </c>
      <c r="J2" s="256">
        <f>I2+1</f>
        <v>13</v>
      </c>
      <c r="K2" s="256">
        <f>J2+1</f>
        <v>14</v>
      </c>
      <c r="L2" s="256">
        <f>K2+2</f>
        <v>16</v>
      </c>
      <c r="M2" s="256">
        <f>L2+1</f>
        <v>17</v>
      </c>
      <c r="N2" s="256">
        <f>M2+1</f>
        <v>18</v>
      </c>
      <c r="O2" s="256">
        <f>N2+2</f>
        <v>20</v>
      </c>
      <c r="P2" s="256">
        <f>O2+1</f>
        <v>21</v>
      </c>
      <c r="Q2" s="256">
        <f>P2+1</f>
        <v>22</v>
      </c>
      <c r="R2" s="256">
        <f>Q2+2</f>
        <v>24</v>
      </c>
      <c r="S2" s="256">
        <f>R2+1</f>
        <v>25</v>
      </c>
      <c r="T2" s="256">
        <f>S2+1</f>
        <v>26</v>
      </c>
      <c r="U2" s="256">
        <f>T2+2</f>
        <v>28</v>
      </c>
      <c r="V2" s="256">
        <f>U2+1</f>
        <v>29</v>
      </c>
      <c r="W2" s="256">
        <f>V2+1</f>
        <v>30</v>
      </c>
      <c r="X2" s="256">
        <f>W2+2</f>
        <v>32</v>
      </c>
      <c r="Y2" s="256">
        <f>X2+1</f>
        <v>33</v>
      </c>
      <c r="Z2" s="256">
        <f>Y2+1</f>
        <v>34</v>
      </c>
      <c r="AA2" s="256">
        <f>Z2+2</f>
        <v>36</v>
      </c>
      <c r="AB2" s="256">
        <f>AA2+1</f>
        <v>37</v>
      </c>
      <c r="AC2" s="256">
        <f>AB2+1</f>
        <v>38</v>
      </c>
      <c r="AD2" s="256">
        <f>AC2+2</f>
        <v>40</v>
      </c>
      <c r="AE2" s="256">
        <f>AD2+1</f>
        <v>41</v>
      </c>
      <c r="AF2" s="256">
        <f>AE2+1</f>
        <v>42</v>
      </c>
      <c r="AG2" s="256">
        <f>AF2+2</f>
        <v>44</v>
      </c>
      <c r="AH2" s="256">
        <f>AG2+1</f>
        <v>45</v>
      </c>
      <c r="AI2" s="256">
        <f>AH2+1</f>
        <v>46</v>
      </c>
      <c r="AJ2" s="256">
        <f>AI2+2</f>
        <v>48</v>
      </c>
      <c r="AK2" s="256">
        <f>AJ2+1</f>
        <v>49</v>
      </c>
      <c r="AL2" s="256">
        <f>AK2+1</f>
        <v>50</v>
      </c>
      <c r="AM2" s="256">
        <f>AL2+2</f>
        <v>52</v>
      </c>
      <c r="AN2" s="256">
        <f>AM2+1</f>
        <v>53</v>
      </c>
      <c r="AO2" s="256">
        <f>AN2+1</f>
        <v>54</v>
      </c>
      <c r="AP2" s="256">
        <f>AO2+2</f>
        <v>56</v>
      </c>
      <c r="AQ2" s="256">
        <f>AP2+1</f>
        <v>57</v>
      </c>
      <c r="AR2" s="256">
        <f>AQ2+1</f>
        <v>58</v>
      </c>
      <c r="AS2" s="256">
        <f>AR2+2</f>
        <v>60</v>
      </c>
      <c r="AT2" s="256">
        <f>AS2+1</f>
        <v>61</v>
      </c>
      <c r="AU2" s="256">
        <f>AT2+1</f>
        <v>62</v>
      </c>
      <c r="AV2" s="256">
        <f>AU2+2</f>
        <v>64</v>
      </c>
      <c r="AW2" s="256">
        <f>AV2+1</f>
        <v>65</v>
      </c>
      <c r="AX2" s="256">
        <f>AW2+1</f>
        <v>66</v>
      </c>
      <c r="AY2" s="256">
        <f>AX2+2</f>
        <v>68</v>
      </c>
      <c r="AZ2" s="256">
        <f>AY2+1</f>
        <v>69</v>
      </c>
      <c r="BA2" s="256">
        <f>AZ2+1</f>
        <v>70</v>
      </c>
      <c r="BB2" s="256">
        <f>BA2+2</f>
        <v>72</v>
      </c>
      <c r="BC2" s="256">
        <f>BB2+1</f>
        <v>73</v>
      </c>
      <c r="BD2" s="256">
        <f>BC2+1</f>
        <v>74</v>
      </c>
      <c r="BE2" s="256">
        <f>BD2+2</f>
        <v>76</v>
      </c>
      <c r="BF2" s="256">
        <f>BE2+1</f>
        <v>77</v>
      </c>
      <c r="BG2" s="256">
        <f>BF2+1</f>
        <v>78</v>
      </c>
      <c r="BH2" s="256">
        <f>BG2+2</f>
        <v>80</v>
      </c>
      <c r="BI2" s="256">
        <f>BH2+1</f>
        <v>81</v>
      </c>
      <c r="BJ2" s="256">
        <f>BI2+1</f>
        <v>82</v>
      </c>
      <c r="BK2" s="256">
        <f>BJ2+2</f>
        <v>84</v>
      </c>
      <c r="BL2" s="256">
        <f>BK2+1</f>
        <v>85</v>
      </c>
      <c r="BM2" s="256">
        <f>BL2+1</f>
        <v>86</v>
      </c>
      <c r="BN2" s="256">
        <f>BM2+2</f>
        <v>88</v>
      </c>
      <c r="BO2" s="256">
        <f>BN2+1</f>
        <v>89</v>
      </c>
      <c r="BP2" s="256">
        <f>BO2+1</f>
        <v>90</v>
      </c>
      <c r="BQ2" s="256">
        <f>BP2+2</f>
        <v>92</v>
      </c>
      <c r="BR2" s="256">
        <f>BQ2+1</f>
        <v>93</v>
      </c>
      <c r="BS2" s="256">
        <f>BR2+1</f>
        <v>94</v>
      </c>
      <c r="BT2" s="256">
        <f>BS2+2</f>
        <v>96</v>
      </c>
      <c r="BU2" s="256">
        <f>BT2+1</f>
        <v>97</v>
      </c>
      <c r="BV2" s="256">
        <f>BU2+1</f>
        <v>98</v>
      </c>
      <c r="BW2" s="256">
        <f>BV2+2</f>
        <v>100</v>
      </c>
      <c r="BX2" s="256">
        <f>BW2+1</f>
        <v>101</v>
      </c>
      <c r="BY2" s="256">
        <f>BX2+1</f>
        <v>102</v>
      </c>
      <c r="BZ2" s="256">
        <f>BY2+2</f>
        <v>104</v>
      </c>
      <c r="CA2" s="256">
        <f>BZ2+1</f>
        <v>105</v>
      </c>
      <c r="CB2" s="256">
        <f>CA2+1</f>
        <v>106</v>
      </c>
      <c r="CC2" s="256">
        <f>CB2+2</f>
        <v>108</v>
      </c>
      <c r="CD2" s="256">
        <f>CC2+1</f>
        <v>109</v>
      </c>
      <c r="CE2" s="256">
        <f>CD2+1</f>
        <v>110</v>
      </c>
      <c r="CF2" s="256">
        <f>CE2+2</f>
        <v>112</v>
      </c>
      <c r="CG2" s="256">
        <f>CF2+1</f>
        <v>113</v>
      </c>
      <c r="CH2" s="256">
        <f>CG2+1</f>
        <v>114</v>
      </c>
      <c r="CI2" s="256"/>
      <c r="CJ2" s="256"/>
      <c r="CK2" s="256"/>
      <c r="CL2" s="257"/>
      <c r="CM2" s="258"/>
      <c r="CN2" s="258"/>
      <c r="CO2" s="258"/>
      <c r="CP2" s="259"/>
      <c r="CQ2" s="260"/>
      <c r="CR2" s="260"/>
      <c r="CS2" s="260"/>
      <c r="CT2" s="260"/>
      <c r="CU2" s="260"/>
      <c r="CV2" s="260"/>
      <c r="CW2" s="260"/>
      <c r="CX2" s="260"/>
      <c r="CY2" s="260"/>
      <c r="CZ2" s="260"/>
      <c r="DA2" s="260"/>
      <c r="DB2" s="260"/>
      <c r="DC2" s="260"/>
      <c r="DD2" s="260"/>
      <c r="DE2" s="260"/>
      <c r="DF2" s="260"/>
      <c r="DG2" s="260"/>
      <c r="DH2" s="260"/>
      <c r="DI2" s="260"/>
      <c r="DJ2" s="260"/>
      <c r="DK2" s="260"/>
      <c r="DL2" s="260"/>
      <c r="DM2" s="260"/>
      <c r="DN2" s="260"/>
    </row>
    <row r="3" spans="1:118" s="3" customFormat="1" ht="15" customHeight="1" x14ac:dyDescent="0.3">
      <c r="A3" s="63"/>
      <c r="B3" s="326" t="s">
        <v>57</v>
      </c>
      <c r="C3" s="215" t="s">
        <v>111</v>
      </c>
      <c r="D3" s="215"/>
      <c r="E3" s="215"/>
      <c r="F3" s="318" t="s">
        <v>112</v>
      </c>
      <c r="G3" s="319"/>
      <c r="H3" s="328"/>
      <c r="I3" s="318"/>
      <c r="J3" s="319"/>
      <c r="K3" s="320"/>
      <c r="L3" s="318"/>
      <c r="M3" s="319"/>
      <c r="N3" s="320"/>
      <c r="O3" s="318"/>
      <c r="P3" s="319"/>
      <c r="Q3" s="320"/>
      <c r="R3" s="318"/>
      <c r="S3" s="319"/>
      <c r="T3" s="320"/>
      <c r="U3" s="318"/>
      <c r="V3" s="319"/>
      <c r="W3" s="320"/>
      <c r="X3" s="318"/>
      <c r="Y3" s="319"/>
      <c r="Z3" s="320"/>
      <c r="AA3" s="318"/>
      <c r="AB3" s="319"/>
      <c r="AC3" s="320"/>
      <c r="AD3" s="318"/>
      <c r="AE3" s="319"/>
      <c r="AF3" s="320"/>
      <c r="AG3" s="318"/>
      <c r="AH3" s="319"/>
      <c r="AI3" s="320"/>
      <c r="AJ3" s="318"/>
      <c r="AK3" s="319"/>
      <c r="AL3" s="320"/>
      <c r="AM3" s="318"/>
      <c r="AN3" s="319"/>
      <c r="AO3" s="320"/>
      <c r="AP3" s="318"/>
      <c r="AQ3" s="319"/>
      <c r="AR3" s="320"/>
      <c r="AS3" s="318"/>
      <c r="AT3" s="319"/>
      <c r="AU3" s="320"/>
      <c r="AV3" s="318"/>
      <c r="AW3" s="319"/>
      <c r="AX3" s="320"/>
      <c r="AY3" s="318"/>
      <c r="AZ3" s="319"/>
      <c r="BA3" s="320"/>
      <c r="BB3" s="318"/>
      <c r="BC3" s="319"/>
      <c r="BD3" s="320"/>
      <c r="BE3" s="318"/>
      <c r="BF3" s="319"/>
      <c r="BG3" s="320"/>
      <c r="BH3" s="318"/>
      <c r="BI3" s="319"/>
      <c r="BJ3" s="320"/>
      <c r="BK3" s="318"/>
      <c r="BL3" s="319"/>
      <c r="BM3" s="320"/>
      <c r="BN3" s="318"/>
      <c r="BO3" s="319"/>
      <c r="BP3" s="320"/>
      <c r="BQ3" s="318"/>
      <c r="BR3" s="319"/>
      <c r="BS3" s="320"/>
      <c r="BT3" s="318"/>
      <c r="BU3" s="319"/>
      <c r="BV3" s="320"/>
      <c r="BW3" s="318"/>
      <c r="BX3" s="319"/>
      <c r="BY3" s="320"/>
      <c r="BZ3" s="318"/>
      <c r="CA3" s="319"/>
      <c r="CB3" s="320"/>
      <c r="CC3" s="318"/>
      <c r="CD3" s="319"/>
      <c r="CE3" s="320"/>
      <c r="CF3" s="318"/>
      <c r="CG3" s="319"/>
      <c r="CH3" s="320"/>
      <c r="CI3" s="329" t="s">
        <v>113</v>
      </c>
      <c r="CJ3" s="233"/>
      <c r="CK3" s="233"/>
      <c r="CL3" s="233"/>
      <c r="CM3" s="232"/>
      <c r="CN3" s="232"/>
      <c r="CO3" s="232"/>
      <c r="CP3" s="182"/>
      <c r="CQ3" s="8"/>
      <c r="CR3" s="8"/>
      <c r="CS3" s="8"/>
      <c r="CT3" s="8"/>
      <c r="CU3" s="8"/>
      <c r="CV3" s="8"/>
      <c r="CW3" s="8"/>
      <c r="CX3" s="8"/>
      <c r="CY3" s="8"/>
      <c r="CZ3" s="8"/>
      <c r="DA3" s="8"/>
      <c r="DB3" s="8"/>
      <c r="DC3" s="8"/>
      <c r="DD3" s="8"/>
      <c r="DE3" s="8"/>
      <c r="DF3" s="8"/>
      <c r="DG3" s="8"/>
      <c r="DH3" s="8"/>
      <c r="DI3" s="8"/>
      <c r="DJ3" s="8"/>
      <c r="DK3" s="8"/>
      <c r="DL3" s="8"/>
      <c r="DM3" s="8"/>
      <c r="DN3" s="8"/>
    </row>
    <row r="4" spans="1:118" ht="15" customHeight="1" x14ac:dyDescent="0.25">
      <c r="B4" s="327"/>
      <c r="C4" s="216">
        <v>1</v>
      </c>
      <c r="D4" s="223"/>
      <c r="E4" s="223"/>
      <c r="F4" s="64" t="str">
        <f t="shared" ref="F4:AK4" si="0">CONCATENATE(F14,F15)</f>
        <v>1L</v>
      </c>
      <c r="G4" s="65" t="str">
        <f t="shared" si="0"/>
        <v>1E</v>
      </c>
      <c r="H4" s="219" t="str">
        <f t="shared" si="0"/>
        <v>1H</v>
      </c>
      <c r="I4" s="64" t="str">
        <f t="shared" si="0"/>
        <v>2L</v>
      </c>
      <c r="J4" s="65" t="str">
        <f t="shared" si="0"/>
        <v>2E</v>
      </c>
      <c r="K4" s="238" t="str">
        <f t="shared" si="0"/>
        <v>2H</v>
      </c>
      <c r="L4" s="64" t="str">
        <f t="shared" si="0"/>
        <v>3L</v>
      </c>
      <c r="M4" s="65" t="str">
        <f t="shared" si="0"/>
        <v>3E</v>
      </c>
      <c r="N4" s="238" t="str">
        <f t="shared" si="0"/>
        <v>3H</v>
      </c>
      <c r="O4" s="64" t="str">
        <f t="shared" si="0"/>
        <v>4L</v>
      </c>
      <c r="P4" s="65" t="str">
        <f t="shared" si="0"/>
        <v>4E</v>
      </c>
      <c r="Q4" s="238" t="str">
        <f t="shared" si="0"/>
        <v>4H</v>
      </c>
      <c r="R4" s="64" t="str">
        <f t="shared" si="0"/>
        <v>5L</v>
      </c>
      <c r="S4" s="65" t="str">
        <f t="shared" si="0"/>
        <v>5E</v>
      </c>
      <c r="T4" s="238" t="str">
        <f t="shared" si="0"/>
        <v>5H</v>
      </c>
      <c r="U4" s="64" t="str">
        <f t="shared" si="0"/>
        <v>6L</v>
      </c>
      <c r="V4" s="65" t="str">
        <f t="shared" si="0"/>
        <v>6E</v>
      </c>
      <c r="W4" s="238" t="str">
        <f t="shared" si="0"/>
        <v>6H</v>
      </c>
      <c r="X4" s="64" t="str">
        <f t="shared" si="0"/>
        <v>7L</v>
      </c>
      <c r="Y4" s="65" t="str">
        <f t="shared" si="0"/>
        <v>7E</v>
      </c>
      <c r="Z4" s="238" t="str">
        <f t="shared" si="0"/>
        <v>7H</v>
      </c>
      <c r="AA4" s="64" t="str">
        <f t="shared" si="0"/>
        <v>8L</v>
      </c>
      <c r="AB4" s="65" t="str">
        <f t="shared" si="0"/>
        <v>8E</v>
      </c>
      <c r="AC4" s="238" t="str">
        <f t="shared" si="0"/>
        <v>8H</v>
      </c>
      <c r="AD4" s="64" t="str">
        <f t="shared" si="0"/>
        <v>9L</v>
      </c>
      <c r="AE4" s="65" t="str">
        <f t="shared" si="0"/>
        <v>9E</v>
      </c>
      <c r="AF4" s="238" t="str">
        <f t="shared" si="0"/>
        <v>9H</v>
      </c>
      <c r="AG4" s="64" t="str">
        <f t="shared" si="0"/>
        <v>10L</v>
      </c>
      <c r="AH4" s="65" t="str">
        <f t="shared" si="0"/>
        <v>10E</v>
      </c>
      <c r="AI4" s="238" t="str">
        <f t="shared" si="0"/>
        <v>10H</v>
      </c>
      <c r="AJ4" s="64" t="str">
        <f t="shared" si="0"/>
        <v>11L</v>
      </c>
      <c r="AK4" s="65" t="str">
        <f t="shared" si="0"/>
        <v>11E</v>
      </c>
      <c r="AL4" s="238" t="str">
        <f t="shared" ref="AL4:BQ4" si="1">CONCATENATE(AL14,AL15)</f>
        <v>11H</v>
      </c>
      <c r="AM4" s="64" t="str">
        <f t="shared" si="1"/>
        <v>12L</v>
      </c>
      <c r="AN4" s="65" t="str">
        <f t="shared" si="1"/>
        <v>12E</v>
      </c>
      <c r="AO4" s="238" t="str">
        <f t="shared" si="1"/>
        <v>12H</v>
      </c>
      <c r="AP4" s="64" t="str">
        <f t="shared" si="1"/>
        <v>13L</v>
      </c>
      <c r="AQ4" s="65" t="str">
        <f t="shared" si="1"/>
        <v>13E</v>
      </c>
      <c r="AR4" s="238" t="str">
        <f t="shared" si="1"/>
        <v>13H</v>
      </c>
      <c r="AS4" s="64" t="str">
        <f t="shared" si="1"/>
        <v>14L</v>
      </c>
      <c r="AT4" s="65" t="str">
        <f t="shared" si="1"/>
        <v>14E</v>
      </c>
      <c r="AU4" s="238" t="str">
        <f t="shared" si="1"/>
        <v>14H</v>
      </c>
      <c r="AV4" s="64" t="str">
        <f t="shared" si="1"/>
        <v>15L</v>
      </c>
      <c r="AW4" s="65" t="str">
        <f t="shared" si="1"/>
        <v>15E</v>
      </c>
      <c r="AX4" s="238" t="str">
        <f t="shared" si="1"/>
        <v>15H</v>
      </c>
      <c r="AY4" s="64" t="str">
        <f t="shared" si="1"/>
        <v>16L</v>
      </c>
      <c r="AZ4" s="65" t="str">
        <f t="shared" si="1"/>
        <v>16E</v>
      </c>
      <c r="BA4" s="238" t="str">
        <f t="shared" si="1"/>
        <v>16H</v>
      </c>
      <c r="BB4" s="64" t="str">
        <f t="shared" si="1"/>
        <v>17L</v>
      </c>
      <c r="BC4" s="65" t="str">
        <f t="shared" si="1"/>
        <v>17E</v>
      </c>
      <c r="BD4" s="238" t="str">
        <f t="shared" si="1"/>
        <v>17H</v>
      </c>
      <c r="BE4" s="64" t="str">
        <f t="shared" si="1"/>
        <v>18L</v>
      </c>
      <c r="BF4" s="65" t="str">
        <f t="shared" si="1"/>
        <v>18E</v>
      </c>
      <c r="BG4" s="238" t="str">
        <f t="shared" si="1"/>
        <v>18H</v>
      </c>
      <c r="BH4" s="64" t="str">
        <f t="shared" si="1"/>
        <v>19L</v>
      </c>
      <c r="BI4" s="65" t="str">
        <f t="shared" si="1"/>
        <v>19E</v>
      </c>
      <c r="BJ4" s="238" t="str">
        <f t="shared" si="1"/>
        <v>19H</v>
      </c>
      <c r="BK4" s="64" t="str">
        <f t="shared" si="1"/>
        <v>20L</v>
      </c>
      <c r="BL4" s="65" t="str">
        <f t="shared" si="1"/>
        <v>20E</v>
      </c>
      <c r="BM4" s="238" t="str">
        <f t="shared" si="1"/>
        <v>20H</v>
      </c>
      <c r="BN4" s="64" t="str">
        <f t="shared" si="1"/>
        <v>21L</v>
      </c>
      <c r="BO4" s="65" t="str">
        <f t="shared" si="1"/>
        <v>21E</v>
      </c>
      <c r="BP4" s="238" t="str">
        <f t="shared" si="1"/>
        <v>21H</v>
      </c>
      <c r="BQ4" s="64" t="str">
        <f t="shared" si="1"/>
        <v>22L</v>
      </c>
      <c r="BR4" s="65" t="str">
        <f t="shared" ref="BR4:CH4" si="2">CONCATENATE(BR14,BR15)</f>
        <v>22E</v>
      </c>
      <c r="BS4" s="238" t="str">
        <f t="shared" si="2"/>
        <v>22H</v>
      </c>
      <c r="BT4" s="64" t="str">
        <f t="shared" si="2"/>
        <v>23L</v>
      </c>
      <c r="BU4" s="65" t="str">
        <f t="shared" si="2"/>
        <v>23E</v>
      </c>
      <c r="BV4" s="238" t="str">
        <f t="shared" si="2"/>
        <v>23H</v>
      </c>
      <c r="BW4" s="64" t="str">
        <f t="shared" si="2"/>
        <v>24L</v>
      </c>
      <c r="BX4" s="65" t="str">
        <f t="shared" si="2"/>
        <v>24E</v>
      </c>
      <c r="BY4" s="238" t="str">
        <f t="shared" si="2"/>
        <v>24H</v>
      </c>
      <c r="BZ4" s="64" t="str">
        <f t="shared" si="2"/>
        <v>25L</v>
      </c>
      <c r="CA4" s="65" t="str">
        <f t="shared" si="2"/>
        <v>25E</v>
      </c>
      <c r="CB4" s="238" t="str">
        <f t="shared" si="2"/>
        <v>25H</v>
      </c>
      <c r="CC4" s="64" t="str">
        <f t="shared" si="2"/>
        <v>26L</v>
      </c>
      <c r="CD4" s="65" t="str">
        <f t="shared" si="2"/>
        <v>26E</v>
      </c>
      <c r="CE4" s="238" t="str">
        <f t="shared" si="2"/>
        <v>26H</v>
      </c>
      <c r="CF4" s="64" t="str">
        <f t="shared" si="2"/>
        <v>27L</v>
      </c>
      <c r="CG4" s="65" t="str">
        <f t="shared" si="2"/>
        <v>27E</v>
      </c>
      <c r="CH4" s="238" t="str">
        <f t="shared" si="2"/>
        <v>27H</v>
      </c>
      <c r="CI4" s="329"/>
    </row>
    <row r="5" spans="1:118" ht="15" customHeight="1" x14ac:dyDescent="0.25">
      <c r="A5">
        <v>2</v>
      </c>
      <c r="B5" s="327"/>
      <c r="C5" s="217" t="str">
        <f>HLOOKUP(CONCATENATE($C$4,"L"),$F$4:$CH$9,$A5,FALSE)</f>
        <v>Appalachian - Shale</v>
      </c>
      <c r="D5" s="217" t="str">
        <f>C5</f>
        <v>Appalachian - Shale</v>
      </c>
      <c r="E5" s="217" t="str">
        <f>C5</f>
        <v>Appalachian - Shale</v>
      </c>
      <c r="F5" s="321" t="str">
        <f>G6</f>
        <v>Appalachian - Shale</v>
      </c>
      <c r="G5" s="322"/>
      <c r="H5" s="330"/>
      <c r="I5" s="321" t="str">
        <f>J6</f>
        <v>Gulf - Conventional</v>
      </c>
      <c r="J5" s="322"/>
      <c r="K5" s="323"/>
      <c r="L5" s="321" t="str">
        <f>M6</f>
        <v>Gulf - Shale</v>
      </c>
      <c r="M5" s="322"/>
      <c r="N5" s="323"/>
      <c r="O5" s="321" t="str">
        <f>P6</f>
        <v>Gulf - Tight</v>
      </c>
      <c r="P5" s="322"/>
      <c r="Q5" s="323"/>
      <c r="R5" s="321" t="str">
        <f>S6</f>
        <v>Arkla - Conventional</v>
      </c>
      <c r="S5" s="322"/>
      <c r="T5" s="323"/>
      <c r="U5" s="321" t="str">
        <f>V6</f>
        <v>Arkla - Shale</v>
      </c>
      <c r="V5" s="322"/>
      <c r="W5" s="323"/>
      <c r="X5" s="321" t="str">
        <f>Y6</f>
        <v>Arkla - Tight</v>
      </c>
      <c r="Y5" s="322"/>
      <c r="Z5" s="323"/>
      <c r="AA5" s="321" t="str">
        <f>AB6</f>
        <v>East Texas - Conventional</v>
      </c>
      <c r="AB5" s="322"/>
      <c r="AC5" s="323"/>
      <c r="AD5" s="321" t="str">
        <f>AE6</f>
        <v>East Texas - Shale</v>
      </c>
      <c r="AE5" s="322"/>
      <c r="AF5" s="323"/>
      <c r="AG5" s="321" t="str">
        <f>AH6</f>
        <v>East Texas - Tight</v>
      </c>
      <c r="AH5" s="322"/>
      <c r="AI5" s="323"/>
      <c r="AJ5" s="321" t="str">
        <f>AK6</f>
        <v>Arkoma - Conventional</v>
      </c>
      <c r="AK5" s="322"/>
      <c r="AL5" s="323"/>
      <c r="AM5" s="321" t="str">
        <f>AN6</f>
        <v>Arkoma - Shale</v>
      </c>
      <c r="AN5" s="322"/>
      <c r="AO5" s="323"/>
      <c r="AP5" s="321" t="str">
        <f>AQ6</f>
        <v>South Oklahoma - Shale</v>
      </c>
      <c r="AQ5" s="322"/>
      <c r="AR5" s="323"/>
      <c r="AS5" s="321" t="str">
        <f>AT6</f>
        <v>Anadarko - Conventional</v>
      </c>
      <c r="AT5" s="322"/>
      <c r="AU5" s="323"/>
      <c r="AV5" s="321" t="str">
        <f>AW6</f>
        <v>Anadarko - Shale</v>
      </c>
      <c r="AW5" s="322"/>
      <c r="AX5" s="323"/>
      <c r="AY5" s="321" t="str">
        <f>AZ6</f>
        <v>Anadarko - Tight</v>
      </c>
      <c r="AZ5" s="322"/>
      <c r="BA5" s="323"/>
      <c r="BB5" s="321" t="str">
        <f>BC6</f>
        <v>Strawn - Shale</v>
      </c>
      <c r="BC5" s="322"/>
      <c r="BD5" s="323"/>
      <c r="BE5" s="321" t="str">
        <f>BF6</f>
        <v>Fort Worth - Shale</v>
      </c>
      <c r="BF5" s="322"/>
      <c r="BG5" s="323"/>
      <c r="BH5" s="321" t="str">
        <f>BI6</f>
        <v>Permian - Conventional</v>
      </c>
      <c r="BI5" s="322"/>
      <c r="BJ5" s="323"/>
      <c r="BK5" s="321" t="str">
        <f>BL6</f>
        <v>Permian - Shale</v>
      </c>
      <c r="BL5" s="322"/>
      <c r="BM5" s="323"/>
      <c r="BN5" s="321" t="str">
        <f>BO6</f>
        <v>Green River - Conventional</v>
      </c>
      <c r="BO5" s="322"/>
      <c r="BP5" s="323"/>
      <c r="BQ5" s="321" t="str">
        <f>BR6</f>
        <v>Green River - Tight</v>
      </c>
      <c r="BR5" s="322"/>
      <c r="BS5" s="323"/>
      <c r="BT5" s="321" t="str">
        <f>BU6</f>
        <v>Uinta - Conventional</v>
      </c>
      <c r="BU5" s="322"/>
      <c r="BV5" s="323"/>
      <c r="BW5" s="321" t="str">
        <f>BX6</f>
        <v>Uinta - Tight</v>
      </c>
      <c r="BX5" s="322"/>
      <c r="BY5" s="323"/>
      <c r="BZ5" s="321" t="str">
        <f>CA6</f>
        <v>San Juan - CBM</v>
      </c>
      <c r="CA5" s="322"/>
      <c r="CB5" s="323"/>
      <c r="CC5" s="321" t="str">
        <f>CD6</f>
        <v>San Juan - Conventional</v>
      </c>
      <c r="CD5" s="322"/>
      <c r="CE5" s="323"/>
      <c r="CF5" s="321" t="str">
        <f>CG6</f>
        <v>Piceance - Tight</v>
      </c>
      <c r="CG5" s="322"/>
      <c r="CH5" s="323"/>
      <c r="CI5" s="329"/>
    </row>
    <row r="6" spans="1:118" ht="39" x14ac:dyDescent="0.25">
      <c r="A6">
        <v>3</v>
      </c>
      <c r="B6" s="327"/>
      <c r="C6" s="217" t="str">
        <f>HLOOKUP(CONCATENATE($C$4,"L"),$F$4:$CH$9,$A6,FALSE)</f>
        <v>Appalachian - Shale - Min</v>
      </c>
      <c r="D6" s="217" t="str">
        <f>HLOOKUP(CONCATENATE($C$4,"E"),$F$4:$CH$9,$A6,FALSE)</f>
        <v>Appalachian - Shale</v>
      </c>
      <c r="E6" s="217" t="str">
        <f>HLOOKUP(CONCATENATE($C$4,"H"),$F$4:$CH$9,$A6,FALSE)</f>
        <v>Appalachian - Shale - Max</v>
      </c>
      <c r="F6" s="220" t="s">
        <v>229</v>
      </c>
      <c r="G6" s="66" t="s">
        <v>230</v>
      </c>
      <c r="H6" s="222" t="s">
        <v>231</v>
      </c>
      <c r="I6" s="220" t="s">
        <v>232</v>
      </c>
      <c r="J6" s="66" t="s">
        <v>233</v>
      </c>
      <c r="K6" s="221" t="s">
        <v>234</v>
      </c>
      <c r="L6" s="220" t="s">
        <v>235</v>
      </c>
      <c r="M6" s="66" t="s">
        <v>236</v>
      </c>
      <c r="N6" s="221" t="s">
        <v>237</v>
      </c>
      <c r="O6" s="220" t="s">
        <v>238</v>
      </c>
      <c r="P6" s="66" t="s">
        <v>239</v>
      </c>
      <c r="Q6" s="221" t="s">
        <v>240</v>
      </c>
      <c r="R6" s="220" t="s">
        <v>241</v>
      </c>
      <c r="S6" s="66" t="s">
        <v>242</v>
      </c>
      <c r="T6" s="221" t="s">
        <v>243</v>
      </c>
      <c r="U6" s="220" t="s">
        <v>244</v>
      </c>
      <c r="V6" s="66" t="s">
        <v>245</v>
      </c>
      <c r="W6" s="221" t="s">
        <v>246</v>
      </c>
      <c r="X6" s="220" t="s">
        <v>247</v>
      </c>
      <c r="Y6" s="66" t="s">
        <v>248</v>
      </c>
      <c r="Z6" s="221" t="s">
        <v>249</v>
      </c>
      <c r="AA6" s="220" t="s">
        <v>250</v>
      </c>
      <c r="AB6" s="66" t="s">
        <v>251</v>
      </c>
      <c r="AC6" s="221" t="s">
        <v>252</v>
      </c>
      <c r="AD6" s="220" t="s">
        <v>253</v>
      </c>
      <c r="AE6" s="66" t="s">
        <v>254</v>
      </c>
      <c r="AF6" s="221" t="s">
        <v>255</v>
      </c>
      <c r="AG6" s="220" t="s">
        <v>256</v>
      </c>
      <c r="AH6" s="66" t="s">
        <v>257</v>
      </c>
      <c r="AI6" s="221" t="s">
        <v>258</v>
      </c>
      <c r="AJ6" s="220" t="s">
        <v>259</v>
      </c>
      <c r="AK6" s="66" t="s">
        <v>260</v>
      </c>
      <c r="AL6" s="221" t="s">
        <v>261</v>
      </c>
      <c r="AM6" s="220" t="s">
        <v>262</v>
      </c>
      <c r="AN6" s="66" t="s">
        <v>263</v>
      </c>
      <c r="AO6" s="221" t="s">
        <v>264</v>
      </c>
      <c r="AP6" s="220" t="s">
        <v>265</v>
      </c>
      <c r="AQ6" s="66" t="s">
        <v>266</v>
      </c>
      <c r="AR6" s="221" t="s">
        <v>267</v>
      </c>
      <c r="AS6" s="220" t="s">
        <v>268</v>
      </c>
      <c r="AT6" s="66" t="s">
        <v>269</v>
      </c>
      <c r="AU6" s="221" t="s">
        <v>270</v>
      </c>
      <c r="AV6" s="220" t="s">
        <v>271</v>
      </c>
      <c r="AW6" s="66" t="s">
        <v>272</v>
      </c>
      <c r="AX6" s="221" t="s">
        <v>273</v>
      </c>
      <c r="AY6" s="220" t="s">
        <v>274</v>
      </c>
      <c r="AZ6" s="66" t="s">
        <v>275</v>
      </c>
      <c r="BA6" s="221" t="s">
        <v>276</v>
      </c>
      <c r="BB6" s="220" t="s">
        <v>277</v>
      </c>
      <c r="BC6" s="66" t="s">
        <v>278</v>
      </c>
      <c r="BD6" s="221" t="s">
        <v>279</v>
      </c>
      <c r="BE6" s="220" t="s">
        <v>280</v>
      </c>
      <c r="BF6" s="66" t="s">
        <v>281</v>
      </c>
      <c r="BG6" s="221" t="s">
        <v>282</v>
      </c>
      <c r="BH6" s="220" t="s">
        <v>283</v>
      </c>
      <c r="BI6" s="66" t="s">
        <v>284</v>
      </c>
      <c r="BJ6" s="221" t="s">
        <v>285</v>
      </c>
      <c r="BK6" s="220" t="s">
        <v>286</v>
      </c>
      <c r="BL6" s="66" t="s">
        <v>287</v>
      </c>
      <c r="BM6" s="221" t="s">
        <v>288</v>
      </c>
      <c r="BN6" s="220" t="s">
        <v>289</v>
      </c>
      <c r="BO6" s="66" t="s">
        <v>290</v>
      </c>
      <c r="BP6" s="221" t="s">
        <v>291</v>
      </c>
      <c r="BQ6" s="220" t="s">
        <v>292</v>
      </c>
      <c r="BR6" s="66" t="s">
        <v>293</v>
      </c>
      <c r="BS6" s="221" t="s">
        <v>294</v>
      </c>
      <c r="BT6" s="220" t="s">
        <v>295</v>
      </c>
      <c r="BU6" s="66" t="s">
        <v>296</v>
      </c>
      <c r="BV6" s="221" t="s">
        <v>297</v>
      </c>
      <c r="BW6" s="220" t="s">
        <v>298</v>
      </c>
      <c r="BX6" s="66" t="s">
        <v>299</v>
      </c>
      <c r="BY6" s="221" t="s">
        <v>300</v>
      </c>
      <c r="BZ6" s="220" t="s">
        <v>301</v>
      </c>
      <c r="CA6" s="66" t="s">
        <v>302</v>
      </c>
      <c r="CB6" s="221" t="s">
        <v>303</v>
      </c>
      <c r="CC6" s="220" t="s">
        <v>304</v>
      </c>
      <c r="CD6" s="66" t="s">
        <v>305</v>
      </c>
      <c r="CE6" s="221" t="s">
        <v>306</v>
      </c>
      <c r="CF6" s="220" t="s">
        <v>307</v>
      </c>
      <c r="CG6" s="66" t="s">
        <v>308</v>
      </c>
      <c r="CH6" s="221" t="s">
        <v>309</v>
      </c>
      <c r="CI6" s="329"/>
    </row>
    <row r="7" spans="1:118" ht="15" customHeight="1" x14ac:dyDescent="0.25">
      <c r="A7">
        <v>4</v>
      </c>
      <c r="B7" s="68" t="str">
        <f>'Data Summary'!C23</f>
        <v>2_CENT_CH4</v>
      </c>
      <c r="C7" s="218">
        <f>HLOOKUP(CONCATENATE($C$4,"L"),$F$4:$CH$9,$A7,FALSE)</f>
        <v>0</v>
      </c>
      <c r="D7" s="218">
        <f>HLOOKUP(CONCATENATE($C$4,"E"),$F$4:$CH$9,$A7,FALSE)</f>
        <v>0</v>
      </c>
      <c r="E7" s="218">
        <f>HLOOKUP(CONCATENATE($C$4,"H"),$F$4:$CH$9,$A7,FALSE)</f>
        <v>0</v>
      </c>
      <c r="F7" s="67">
        <f>VLOOKUP($B7,[1]PARAMATRIX!$E$336:$EE$459,F$2,0)</f>
        <v>0</v>
      </c>
      <c r="G7" s="236">
        <f>VLOOKUP($B7,[1]PARAMATRIX!$E$336:$EE$459,G$2,0)</f>
        <v>0</v>
      </c>
      <c r="H7" s="240">
        <f>VLOOKUP($B7,[1]PARAMATRIX!$E$336:$EE$459,H$2,0)</f>
        <v>0</v>
      </c>
      <c r="I7" s="67">
        <f>VLOOKUP($B7,[1]PARAMATRIX!$E$336:$EE$459,I$2,0)</f>
        <v>136.99459459459462</v>
      </c>
      <c r="J7" s="236">
        <f>VLOOKUP($B7,[1]PARAMATRIX!$E$336:$EE$459,J$2,0)</f>
        <v>280.44038918918903</v>
      </c>
      <c r="K7" s="242">
        <f>VLOOKUP($B7,[1]PARAMATRIX!$E$336:$EE$459,K$2,0)</f>
        <v>460.95567567567559</v>
      </c>
      <c r="L7" s="67">
        <f>VLOOKUP($B7,[1]PARAMATRIX!$E$336:$EE$459,L$2,0)</f>
        <v>136.99459459459462</v>
      </c>
      <c r="M7" s="236">
        <f>VLOOKUP($B7,[1]PARAMATRIX!$E$336:$EE$459,M$2,0)</f>
        <v>280.44038918918903</v>
      </c>
      <c r="N7" s="242">
        <f>VLOOKUP($B7,[1]PARAMATRIX!$E$336:$EE$459,N$2,0)</f>
        <v>460.95567567567559</v>
      </c>
      <c r="O7" s="67">
        <f>VLOOKUP($B7,[1]PARAMATRIX!$E$336:$EE$459,O$2,0)</f>
        <v>136.99459459459462</v>
      </c>
      <c r="P7" s="236">
        <f>VLOOKUP($B7,[1]PARAMATRIX!$E$336:$EE$459,P$2,0)</f>
        <v>280.44038918918903</v>
      </c>
      <c r="Q7" s="242">
        <f>VLOOKUP($B7,[1]PARAMATRIX!$E$336:$EE$459,Q$2,0)</f>
        <v>460.95567567567559</v>
      </c>
      <c r="R7" s="67">
        <f>VLOOKUP($B7,[1]PARAMATRIX!$E$336:$EE$459,R$2,0)</f>
        <v>0</v>
      </c>
      <c r="S7" s="236">
        <f>VLOOKUP($B7,[1]PARAMATRIX!$E$336:$EE$459,S$2,0)</f>
        <v>0</v>
      </c>
      <c r="T7" s="242">
        <f>VLOOKUP($B7,[1]PARAMATRIX!$E$336:$EE$459,T$2,0)</f>
        <v>0</v>
      </c>
      <c r="U7" s="67">
        <f>VLOOKUP($B7,[1]PARAMATRIX!$E$336:$EE$459,U$2,0)</f>
        <v>0</v>
      </c>
      <c r="V7" s="236">
        <f>VLOOKUP($B7,[1]PARAMATRIX!$E$336:$EE$459,V$2,0)</f>
        <v>0</v>
      </c>
      <c r="W7" s="242">
        <f>VLOOKUP($B7,[1]PARAMATRIX!$E$336:$EE$459,W$2,0)</f>
        <v>0</v>
      </c>
      <c r="X7" s="67">
        <f>VLOOKUP($B7,[1]PARAMATRIX!$E$336:$EE$459,X$2,0)</f>
        <v>0</v>
      </c>
      <c r="Y7" s="236">
        <f>VLOOKUP($B7,[1]PARAMATRIX!$E$336:$EE$459,Y$2,0)</f>
        <v>0</v>
      </c>
      <c r="Z7" s="242">
        <f>VLOOKUP($B7,[1]PARAMATRIX!$E$336:$EE$459,Z$2,0)</f>
        <v>0</v>
      </c>
      <c r="AA7" s="67">
        <f>VLOOKUP($B7,[1]PARAMATRIX!$E$336:$EE$459,AA$2,0)</f>
        <v>0</v>
      </c>
      <c r="AB7" s="236">
        <f>VLOOKUP($B7,[1]PARAMATRIX!$E$336:$EE$459,AB$2,0)</f>
        <v>86.274327272728058</v>
      </c>
      <c r="AC7" s="242">
        <f>VLOOKUP($B7,[1]PARAMATRIX!$E$336:$EE$459,AC$2,0)</f>
        <v>251.34545454545457</v>
      </c>
      <c r="AD7" s="67">
        <f>VLOOKUP($B7,[1]PARAMATRIX!$E$336:$EE$459,AD$2,0)</f>
        <v>0</v>
      </c>
      <c r="AE7" s="236">
        <f>VLOOKUP($B7,[1]PARAMATRIX!$E$336:$EE$459,AE$2,0)</f>
        <v>86.274327272728058</v>
      </c>
      <c r="AF7" s="242">
        <f>VLOOKUP($B7,[1]PARAMATRIX!$E$336:$EE$459,AF$2,0)</f>
        <v>251.34545454545457</v>
      </c>
      <c r="AG7" s="67">
        <f>VLOOKUP($B7,[1]PARAMATRIX!$E$336:$EE$459,AG$2,0)</f>
        <v>0</v>
      </c>
      <c r="AH7" s="236">
        <f>VLOOKUP($B7,[1]PARAMATRIX!$E$336:$EE$459,AH$2,0)</f>
        <v>86.274327272728058</v>
      </c>
      <c r="AI7" s="242">
        <f>VLOOKUP($B7,[1]PARAMATRIX!$E$336:$EE$459,AI$2,0)</f>
        <v>251.34545454545457</v>
      </c>
      <c r="AJ7" s="67">
        <f>VLOOKUP($B7,[1]PARAMATRIX!$E$336:$EE$459,AJ$2,0)</f>
        <v>0</v>
      </c>
      <c r="AK7" s="236">
        <f>VLOOKUP($B7,[1]PARAMATRIX!$E$336:$EE$459,AK$2,0)</f>
        <v>26.903630769230677</v>
      </c>
      <c r="AL7" s="242">
        <f>VLOOKUP($B7,[1]PARAMATRIX!$E$336:$EE$459,AL$2,0)</f>
        <v>106.33846153846154</v>
      </c>
      <c r="AM7" s="67">
        <f>VLOOKUP($B7,[1]PARAMATRIX!$E$336:$EE$459,AM$2,0)</f>
        <v>0</v>
      </c>
      <c r="AN7" s="236">
        <f>VLOOKUP($B7,[1]PARAMATRIX!$E$336:$EE$459,AN$2,0)</f>
        <v>26.903630769230677</v>
      </c>
      <c r="AO7" s="242">
        <f>VLOOKUP($B7,[1]PARAMATRIX!$E$336:$EE$459,AO$2,0)</f>
        <v>106.33846153846154</v>
      </c>
      <c r="AP7" s="67">
        <f>VLOOKUP($B7,[1]PARAMATRIX!$E$336:$EE$459,AP$2,0)</f>
        <v>0</v>
      </c>
      <c r="AQ7" s="236">
        <f>VLOOKUP($B7,[1]PARAMATRIX!$E$336:$EE$459,AQ$2,0)</f>
        <v>269.33759999999813</v>
      </c>
      <c r="AR7" s="242">
        <f>VLOOKUP($B7,[1]PARAMATRIX!$E$336:$EE$459,AR$2,0)</f>
        <v>691.19999999999993</v>
      </c>
      <c r="AS7" s="67">
        <f>VLOOKUP($B7,[1]PARAMATRIX!$E$336:$EE$459,AS$2,0)</f>
        <v>57.6</v>
      </c>
      <c r="AT7" s="236">
        <f>VLOOKUP($B7,[1]PARAMATRIX!$E$336:$EE$459,AT$2,0)</f>
        <v>214.8134400000001</v>
      </c>
      <c r="AU7" s="242">
        <f>VLOOKUP($B7,[1]PARAMATRIX!$E$336:$EE$459,AU$2,0)</f>
        <v>426.23999999999995</v>
      </c>
      <c r="AV7" s="67">
        <f>VLOOKUP($B7,[1]PARAMATRIX!$E$336:$EE$459,AV$2,0)</f>
        <v>57.6</v>
      </c>
      <c r="AW7" s="236">
        <f>VLOOKUP($B7,[1]PARAMATRIX!$E$336:$EE$459,AW$2,0)</f>
        <v>214.8134400000001</v>
      </c>
      <c r="AX7" s="242">
        <f>VLOOKUP($B7,[1]PARAMATRIX!$E$336:$EE$459,AX$2,0)</f>
        <v>426.23999999999995</v>
      </c>
      <c r="AY7" s="67">
        <f>VLOOKUP($B7,[1]PARAMATRIX!$E$336:$EE$459,AY$2,0)</f>
        <v>57.6</v>
      </c>
      <c r="AZ7" s="236">
        <f>VLOOKUP($B7,[1]PARAMATRIX!$E$336:$EE$459,AZ$2,0)</f>
        <v>214.8134400000001</v>
      </c>
      <c r="BA7" s="242">
        <f>VLOOKUP($B7,[1]PARAMATRIX!$E$336:$EE$459,BA$2,0)</f>
        <v>426.23999999999995</v>
      </c>
      <c r="BB7" s="67">
        <f>VLOOKUP($B7,[1]PARAMATRIX!$E$336:$EE$459,BB$2,0)</f>
        <v>0</v>
      </c>
      <c r="BC7" s="236">
        <f>VLOOKUP($B7,[1]PARAMATRIX!$E$336:$EE$459,BC$2,0)</f>
        <v>0</v>
      </c>
      <c r="BD7" s="242">
        <f>VLOOKUP($B7,[1]PARAMATRIX!$E$336:$EE$459,BD$2,0)</f>
        <v>0</v>
      </c>
      <c r="BE7" s="67">
        <f>VLOOKUP($B7,[1]PARAMATRIX!$E$336:$EE$459,BE$2,0)</f>
        <v>0</v>
      </c>
      <c r="BF7" s="236">
        <f>VLOOKUP($B7,[1]PARAMATRIX!$E$336:$EE$459,BF$2,0)</f>
        <v>0</v>
      </c>
      <c r="BG7" s="242">
        <f>VLOOKUP($B7,[1]PARAMATRIX!$E$336:$EE$459,BG$2,0)</f>
        <v>0</v>
      </c>
      <c r="BH7" s="67">
        <f>VLOOKUP($B7,[1]PARAMATRIX!$E$336:$EE$459,BH$2,0)</f>
        <v>0</v>
      </c>
      <c r="BI7" s="236">
        <f>VLOOKUP($B7,[1]PARAMATRIX!$E$336:$EE$459,BI$2,0)</f>
        <v>58.11199999999991</v>
      </c>
      <c r="BJ7" s="242">
        <f>VLOOKUP($B7,[1]PARAMATRIX!$E$336:$EE$459,BJ$2,0)</f>
        <v>140.80000000000001</v>
      </c>
      <c r="BK7" s="67">
        <f>VLOOKUP($B7,[1]PARAMATRIX!$E$336:$EE$459,BK$2,0)</f>
        <v>0</v>
      </c>
      <c r="BL7" s="236">
        <f>VLOOKUP($B7,[1]PARAMATRIX!$E$336:$EE$459,BL$2,0)</f>
        <v>58.11199999999991</v>
      </c>
      <c r="BM7" s="242">
        <f>VLOOKUP($B7,[1]PARAMATRIX!$E$336:$EE$459,BM$2,0)</f>
        <v>140.80000000000001</v>
      </c>
      <c r="BN7" s="67">
        <f>VLOOKUP($B7,[1]PARAMATRIX!$E$336:$EE$459,BN$2,0)</f>
        <v>230.4</v>
      </c>
      <c r="BO7" s="236">
        <f>VLOOKUP($B7,[1]PARAMATRIX!$E$336:$EE$459,BO$2,0)</f>
        <v>946.6560000000004</v>
      </c>
      <c r="BP7" s="242">
        <f>VLOOKUP($B7,[1]PARAMATRIX!$E$336:$EE$459,BP$2,0)</f>
        <v>1670.4</v>
      </c>
      <c r="BQ7" s="67">
        <f>VLOOKUP($B7,[1]PARAMATRIX!$E$336:$EE$459,BQ$2,0)</f>
        <v>230.4</v>
      </c>
      <c r="BR7" s="236">
        <f>VLOOKUP($B7,[1]PARAMATRIX!$E$336:$EE$459,BR$2,0)</f>
        <v>946.6560000000004</v>
      </c>
      <c r="BS7" s="242">
        <f>VLOOKUP($B7,[1]PARAMATRIX!$E$336:$EE$459,BS$2,0)</f>
        <v>1670.4</v>
      </c>
      <c r="BT7" s="67">
        <f>VLOOKUP($B7,[1]PARAMATRIX!$E$336:$EE$459,BT$2,0)</f>
        <v>0</v>
      </c>
      <c r="BU7" s="236">
        <f>VLOOKUP($B7,[1]PARAMATRIX!$E$336:$EE$459,BU$2,0)</f>
        <v>0</v>
      </c>
      <c r="BV7" s="242">
        <f>VLOOKUP($B7,[1]PARAMATRIX!$E$336:$EE$459,BV$2,0)</f>
        <v>0</v>
      </c>
      <c r="BW7" s="67">
        <f>VLOOKUP($B7,[1]PARAMATRIX!$E$336:$EE$459,BW$2,0)</f>
        <v>0</v>
      </c>
      <c r="BX7" s="236">
        <f>VLOOKUP($B7,[1]PARAMATRIX!$E$336:$EE$459,BX$2,0)</f>
        <v>0</v>
      </c>
      <c r="BY7" s="242">
        <f>VLOOKUP($B7,[1]PARAMATRIX!$E$336:$EE$459,BY$2,0)</f>
        <v>0</v>
      </c>
      <c r="BZ7" s="67">
        <f>VLOOKUP($B7,[1]PARAMATRIX!$E$336:$EE$459,BZ$2,0)</f>
        <v>460.8</v>
      </c>
      <c r="CA7" s="236">
        <f>VLOOKUP($B7,[1]PARAMATRIX!$E$336:$EE$459,CA$2,0)</f>
        <v>1710.0287999999937</v>
      </c>
      <c r="CB7" s="242">
        <f>VLOOKUP($B7,[1]PARAMATRIX!$E$336:$EE$459,CB$2,0)</f>
        <v>3225.6</v>
      </c>
      <c r="CC7" s="67">
        <f>VLOOKUP($B7,[1]PARAMATRIX!$E$336:$EE$459,CC$2,0)</f>
        <v>460.8</v>
      </c>
      <c r="CD7" s="236">
        <f>VLOOKUP($B7,[1]PARAMATRIX!$E$336:$EE$459,CD$2,0)</f>
        <v>1710.0287999999937</v>
      </c>
      <c r="CE7" s="242">
        <f>VLOOKUP($B7,[1]PARAMATRIX!$E$336:$EE$459,CE$2,0)</f>
        <v>3225.6</v>
      </c>
      <c r="CF7" s="67">
        <f>VLOOKUP($B7,[1]PARAMATRIX!$E$336:$EE$459,CF$2,0)</f>
        <v>0</v>
      </c>
      <c r="CG7" s="236">
        <f>VLOOKUP($B7,[1]PARAMATRIX!$E$336:$EE$459,CG$2,0)</f>
        <v>0</v>
      </c>
      <c r="CH7" s="242">
        <f>VLOOKUP($B7,[1]PARAMATRIX!$E$336:$EE$459,CH$2,0)</f>
        <v>0</v>
      </c>
      <c r="CI7" s="241" t="s">
        <v>338</v>
      </c>
      <c r="CJ7"/>
      <c r="CK7"/>
      <c r="CL7"/>
      <c r="CM7"/>
      <c r="CN7"/>
      <c r="CO7"/>
      <c r="CP7"/>
    </row>
    <row r="8" spans="1:118" ht="15" customHeight="1" x14ac:dyDescent="0.25">
      <c r="A8">
        <f>A7+1</f>
        <v>5</v>
      </c>
      <c r="B8" s="68" t="str">
        <f>'Data Summary'!C24</f>
        <v>2_NG_sent</v>
      </c>
      <c r="C8" s="218">
        <f>HLOOKUP(CONCATENATE($C$4,"L"),$F$4:$CH$9,$A8,FALSE)</f>
        <v>626766497.96976602</v>
      </c>
      <c r="D8" s="218">
        <f>HLOOKUP(CONCATENATE($C$4,"E"),$F$4:$CH$9,$A8,FALSE)</f>
        <v>913344348.79672873</v>
      </c>
      <c r="E8" s="218">
        <f>HLOOKUP(CONCATENATE($C$4,"H"),$F$4:$CH$9,$A8,FALSE)</f>
        <v>1230551555.778651</v>
      </c>
      <c r="F8" s="69">
        <f>VLOOKUP($B8,[1]PARAMATRIX!$E$336:$EE$459,F$2,0)</f>
        <v>626766497.96976602</v>
      </c>
      <c r="G8" s="70">
        <f>VLOOKUP($B8,[1]PARAMATRIX!$E$336:$EE$459,G$2,0)</f>
        <v>913344348.79672873</v>
      </c>
      <c r="H8" s="237">
        <f>VLOOKUP($B8,[1]PARAMATRIX!$E$336:$EE$459,H$2,0)</f>
        <v>1230551555.778651</v>
      </c>
      <c r="I8" s="69">
        <f>VLOOKUP($B8,[1]PARAMATRIX!$E$336:$EE$459,I$2,0)</f>
        <v>182891200.4538098</v>
      </c>
      <c r="J8" s="70">
        <f>VLOOKUP($B8,[1]PARAMATRIX!$E$336:$EE$459,J$2,0)</f>
        <v>229528517.47494382</v>
      </c>
      <c r="K8" s="239">
        <f>VLOOKUP($B8,[1]PARAMATRIX!$E$336:$EE$459,K$2,0)</f>
        <v>279545996.6076687</v>
      </c>
      <c r="L8" s="69">
        <f>VLOOKUP($B8,[1]PARAMATRIX!$E$336:$EE$459,L$2,0)</f>
        <v>182891200.4538098</v>
      </c>
      <c r="M8" s="70">
        <f>VLOOKUP($B8,[1]PARAMATRIX!$E$336:$EE$459,M$2,0)</f>
        <v>229528517.47494382</v>
      </c>
      <c r="N8" s="239">
        <f>VLOOKUP($B8,[1]PARAMATRIX!$E$336:$EE$459,N$2,0)</f>
        <v>279545996.6076687</v>
      </c>
      <c r="O8" s="69">
        <f>VLOOKUP($B8,[1]PARAMATRIX!$E$336:$EE$459,O$2,0)</f>
        <v>182891200.4538098</v>
      </c>
      <c r="P8" s="70">
        <f>VLOOKUP($B8,[1]PARAMATRIX!$E$336:$EE$459,P$2,0)</f>
        <v>229528517.47494382</v>
      </c>
      <c r="Q8" s="239">
        <f>VLOOKUP($B8,[1]PARAMATRIX!$E$336:$EE$459,Q$2,0)</f>
        <v>279545996.6076687</v>
      </c>
      <c r="R8" s="69">
        <f>VLOOKUP($B8,[1]PARAMATRIX!$E$336:$EE$459,R$2,0)</f>
        <v>230034525.97402656</v>
      </c>
      <c r="S8" s="70">
        <f>VLOOKUP($B8,[1]PARAMATRIX!$E$336:$EE$459,S$2,0)</f>
        <v>336669399.57260329</v>
      </c>
      <c r="T8" s="239">
        <f>VLOOKUP($B8,[1]PARAMATRIX!$E$336:$EE$459,T$2,0)</f>
        <v>430074915.63389319</v>
      </c>
      <c r="U8" s="69">
        <f>VLOOKUP($B8,[1]PARAMATRIX!$E$336:$EE$459,U$2,0)</f>
        <v>230034525.97402656</v>
      </c>
      <c r="V8" s="70">
        <f>VLOOKUP($B8,[1]PARAMATRIX!$E$336:$EE$459,V$2,0)</f>
        <v>336669399.57260329</v>
      </c>
      <c r="W8" s="239">
        <f>VLOOKUP($B8,[1]PARAMATRIX!$E$336:$EE$459,W$2,0)</f>
        <v>430074915.63389319</v>
      </c>
      <c r="X8" s="69">
        <f>VLOOKUP($B8,[1]PARAMATRIX!$E$336:$EE$459,X$2,0)</f>
        <v>230034525.97402656</v>
      </c>
      <c r="Y8" s="70">
        <f>VLOOKUP($B8,[1]PARAMATRIX!$E$336:$EE$459,Y$2,0)</f>
        <v>336669399.57260329</v>
      </c>
      <c r="Z8" s="239">
        <f>VLOOKUP($B8,[1]PARAMATRIX!$E$336:$EE$459,Z$2,0)</f>
        <v>430074915.63389319</v>
      </c>
      <c r="AA8" s="69">
        <f>VLOOKUP($B8,[1]PARAMATRIX!$E$336:$EE$459,AA$2,0)</f>
        <v>129248122.81903951</v>
      </c>
      <c r="AB8" s="70">
        <f>VLOOKUP($B8,[1]PARAMATRIX!$E$336:$EE$459,AB$2,0)</f>
        <v>191981171.31677461</v>
      </c>
      <c r="AC8" s="239">
        <f>VLOOKUP($B8,[1]PARAMATRIX!$E$336:$EE$459,AC$2,0)</f>
        <v>257872604.04481643</v>
      </c>
      <c r="AD8" s="69">
        <f>VLOOKUP($B8,[1]PARAMATRIX!$E$336:$EE$459,AD$2,0)</f>
        <v>129248122.81903951</v>
      </c>
      <c r="AE8" s="70">
        <f>VLOOKUP($B8,[1]PARAMATRIX!$E$336:$EE$459,AE$2,0)</f>
        <v>191981171.31677461</v>
      </c>
      <c r="AF8" s="239">
        <f>VLOOKUP($B8,[1]PARAMATRIX!$E$336:$EE$459,AF$2,0)</f>
        <v>257872604.04481643</v>
      </c>
      <c r="AG8" s="69">
        <f>VLOOKUP($B8,[1]PARAMATRIX!$E$336:$EE$459,AG$2,0)</f>
        <v>129248122.81903951</v>
      </c>
      <c r="AH8" s="70">
        <f>VLOOKUP($B8,[1]PARAMATRIX!$E$336:$EE$459,AH$2,0)</f>
        <v>191981171.31677461</v>
      </c>
      <c r="AI8" s="239">
        <f>VLOOKUP($B8,[1]PARAMATRIX!$E$336:$EE$459,AI$2,0)</f>
        <v>257872604.04481643</v>
      </c>
      <c r="AJ8" s="69">
        <f>VLOOKUP($B8,[1]PARAMATRIX!$E$336:$EE$459,AJ$2,0)</f>
        <v>173421807.22198883</v>
      </c>
      <c r="AK8" s="70">
        <f>VLOOKUP($B8,[1]PARAMATRIX!$E$336:$EE$459,AK$2,0)</f>
        <v>277946991.79976231</v>
      </c>
      <c r="AL8" s="239">
        <f>VLOOKUP($B8,[1]PARAMATRIX!$E$336:$EE$459,AL$2,0)</f>
        <v>386125094.89906579</v>
      </c>
      <c r="AM8" s="69">
        <f>VLOOKUP($B8,[1]PARAMATRIX!$E$336:$EE$459,AM$2,0)</f>
        <v>173421807.22198883</v>
      </c>
      <c r="AN8" s="70">
        <f>VLOOKUP($B8,[1]PARAMATRIX!$E$336:$EE$459,AN$2,0)</f>
        <v>277946991.79976231</v>
      </c>
      <c r="AO8" s="239">
        <f>VLOOKUP($B8,[1]PARAMATRIX!$E$336:$EE$459,AO$2,0)</f>
        <v>386125094.89906579</v>
      </c>
      <c r="AP8" s="69">
        <f>VLOOKUP($B8,[1]PARAMATRIX!$E$336:$EE$459,AP$2,0)</f>
        <v>61941819.05648715</v>
      </c>
      <c r="AQ8" s="70">
        <f>VLOOKUP($B8,[1]PARAMATRIX!$E$336:$EE$459,AQ$2,0)</f>
        <v>78163482.307195455</v>
      </c>
      <c r="AR8" s="239">
        <f>VLOOKUP($B8,[1]PARAMATRIX!$E$336:$EE$459,AR$2,0)</f>
        <v>92029102.545735717</v>
      </c>
      <c r="AS8" s="69">
        <f>VLOOKUP($B8,[1]PARAMATRIX!$E$336:$EE$459,AS$2,0)</f>
        <v>163520641.08965051</v>
      </c>
      <c r="AT8" s="70">
        <f>VLOOKUP($B8,[1]PARAMATRIX!$E$336:$EE$459,AT$2,0)</f>
        <v>205740119.12288573</v>
      </c>
      <c r="AU8" s="239">
        <f>VLOOKUP($B8,[1]PARAMATRIX!$E$336:$EE$459,AU$2,0)</f>
        <v>247757182.92875203</v>
      </c>
      <c r="AV8" s="69">
        <f>VLOOKUP($B8,[1]PARAMATRIX!$E$336:$EE$459,AV$2,0)</f>
        <v>163520641.08965051</v>
      </c>
      <c r="AW8" s="70">
        <f>VLOOKUP($B8,[1]PARAMATRIX!$E$336:$EE$459,AW$2,0)</f>
        <v>205740119.12288573</v>
      </c>
      <c r="AX8" s="239">
        <f>VLOOKUP($B8,[1]PARAMATRIX!$E$336:$EE$459,AX$2,0)</f>
        <v>247757182.92875203</v>
      </c>
      <c r="AY8" s="69">
        <f>VLOOKUP($B8,[1]PARAMATRIX!$E$336:$EE$459,AY$2,0)</f>
        <v>163520641.08965051</v>
      </c>
      <c r="AZ8" s="70">
        <f>VLOOKUP($B8,[1]PARAMATRIX!$E$336:$EE$459,AZ$2,0)</f>
        <v>205740119.12288573</v>
      </c>
      <c r="BA8" s="239">
        <f>VLOOKUP($B8,[1]PARAMATRIX!$E$336:$EE$459,BA$2,0)</f>
        <v>247757182.92875203</v>
      </c>
      <c r="BB8" s="69">
        <f>VLOOKUP($B8,[1]PARAMATRIX!$E$336:$EE$459,BB$2,0)</f>
        <v>150137097.77253124</v>
      </c>
      <c r="BC8" s="70">
        <f>VLOOKUP($B8,[1]PARAMATRIX!$E$336:$EE$459,BC$2,0)</f>
        <v>219206544.35688275</v>
      </c>
      <c r="BD8" s="239">
        <f>VLOOKUP($B8,[1]PARAMATRIX!$E$336:$EE$459,BD$2,0)</f>
        <v>284603982.07249999</v>
      </c>
      <c r="BE8" s="69">
        <f>VLOOKUP($B8,[1]PARAMATRIX!$E$336:$EE$459,BE$2,0)</f>
        <v>67477735.345555559</v>
      </c>
      <c r="BF8" s="70">
        <f>VLOOKUP($B8,[1]PARAMATRIX!$E$336:$EE$459,BF$2,0)</f>
        <v>101706694.20803335</v>
      </c>
      <c r="BG8" s="239">
        <f>VLOOKUP($B8,[1]PARAMATRIX!$E$336:$EE$459,BG$2,0)</f>
        <v>137380884.0122222</v>
      </c>
      <c r="BH8" s="69">
        <f>VLOOKUP($B8,[1]PARAMATRIX!$E$336:$EE$459,BH$2,0)</f>
        <v>1685645326.7217727</v>
      </c>
      <c r="BI8" s="70">
        <f>VLOOKUP($B8,[1]PARAMATRIX!$E$336:$EE$459,BI$2,0)</f>
        <v>2312174757.5682039</v>
      </c>
      <c r="BJ8" s="239">
        <f>VLOOKUP($B8,[1]PARAMATRIX!$E$336:$EE$459,BJ$2,0)</f>
        <v>3026082902.4274931</v>
      </c>
      <c r="BK8" s="69">
        <f>VLOOKUP($B8,[1]PARAMATRIX!$E$336:$EE$459,BK$2,0)</f>
        <v>1685645326.7217727</v>
      </c>
      <c r="BL8" s="70">
        <f>VLOOKUP($B8,[1]PARAMATRIX!$E$336:$EE$459,BL$2,0)</f>
        <v>2312174757.5682039</v>
      </c>
      <c r="BM8" s="239">
        <f>VLOOKUP($B8,[1]PARAMATRIX!$E$336:$EE$459,BM$2,0)</f>
        <v>3026082902.4274931</v>
      </c>
      <c r="BN8" s="69">
        <f>VLOOKUP($B8,[1]PARAMATRIX!$E$336:$EE$459,BN$2,0)</f>
        <v>166706169.71123561</v>
      </c>
      <c r="BO8" s="70">
        <f>VLOOKUP($B8,[1]PARAMATRIX!$E$336:$EE$459,BO$2,0)</f>
        <v>219303591.58540031</v>
      </c>
      <c r="BP8" s="239">
        <f>VLOOKUP($B8,[1]PARAMATRIX!$E$336:$EE$459,BP$2,0)</f>
        <v>258451639.75</v>
      </c>
      <c r="BQ8" s="69">
        <f>VLOOKUP($B8,[1]PARAMATRIX!$E$336:$EE$459,BQ$2,0)</f>
        <v>166706169.71123561</v>
      </c>
      <c r="BR8" s="70">
        <f>VLOOKUP($B8,[1]PARAMATRIX!$E$336:$EE$459,BR$2,0)</f>
        <v>219303591.58540031</v>
      </c>
      <c r="BS8" s="239">
        <f>VLOOKUP($B8,[1]PARAMATRIX!$E$336:$EE$459,BS$2,0)</f>
        <v>258451639.75</v>
      </c>
      <c r="BT8" s="69">
        <f>VLOOKUP($B8,[1]PARAMATRIX!$E$336:$EE$459,BT$2,0)</f>
        <v>66494280.865234435</v>
      </c>
      <c r="BU8" s="70">
        <f>VLOOKUP($B8,[1]PARAMATRIX!$E$336:$EE$459,BU$2,0)</f>
        <v>106309361.0402776</v>
      </c>
      <c r="BV8" s="239">
        <f>VLOOKUP($B8,[1]PARAMATRIX!$E$336:$EE$459,BV$2,0)</f>
        <v>132620032.59475458</v>
      </c>
      <c r="BW8" s="69">
        <f>VLOOKUP($B8,[1]PARAMATRIX!$E$336:$EE$459,BW$2,0)</f>
        <v>66494280.865234435</v>
      </c>
      <c r="BX8" s="70">
        <f>VLOOKUP($B8,[1]PARAMATRIX!$E$336:$EE$459,BX$2,0)</f>
        <v>106309361.0402776</v>
      </c>
      <c r="BY8" s="239">
        <f>VLOOKUP($B8,[1]PARAMATRIX!$E$336:$EE$459,BY$2,0)</f>
        <v>132620032.59475458</v>
      </c>
      <c r="BZ8" s="69">
        <f>VLOOKUP($B8,[1]PARAMATRIX!$E$336:$EE$459,BZ$2,0)</f>
        <v>216819573.4075</v>
      </c>
      <c r="CA8" s="70">
        <f>VLOOKUP($B8,[1]PARAMATRIX!$E$336:$EE$459,CA$2,0)</f>
        <v>288666361.54120004</v>
      </c>
      <c r="CB8" s="239">
        <f>VLOOKUP($B8,[1]PARAMATRIX!$E$336:$EE$459,CB$2,0)</f>
        <v>357154995.19999999</v>
      </c>
      <c r="CC8" s="69">
        <f>VLOOKUP($B8,[1]PARAMATRIX!$E$336:$EE$459,CC$2,0)</f>
        <v>216819573.4075</v>
      </c>
      <c r="CD8" s="70">
        <f>VLOOKUP($B8,[1]PARAMATRIX!$E$336:$EE$459,CD$2,0)</f>
        <v>288666361.54120004</v>
      </c>
      <c r="CE8" s="239">
        <f>VLOOKUP($B8,[1]PARAMATRIX!$E$336:$EE$459,CE$2,0)</f>
        <v>357154995.19999999</v>
      </c>
      <c r="CF8" s="69">
        <f>VLOOKUP($B8,[1]PARAMATRIX!$E$336:$EE$459,CF$2,0)</f>
        <v>184799412.65565977</v>
      </c>
      <c r="CG8" s="70">
        <f>VLOOKUP($B8,[1]PARAMATRIX!$E$336:$EE$459,CG$2,0)</f>
        <v>255518654.85408795</v>
      </c>
      <c r="CH8" s="239">
        <f>VLOOKUP($B8,[1]PARAMATRIX!$E$336:$EE$459,CH$2,0)</f>
        <v>326698889.69849998</v>
      </c>
      <c r="CI8" s="241" t="s">
        <v>339</v>
      </c>
      <c r="CJ8"/>
      <c r="CK8"/>
      <c r="CL8"/>
      <c r="CM8"/>
      <c r="CN8"/>
      <c r="CO8"/>
      <c r="CP8"/>
    </row>
    <row r="9" spans="1:118" ht="15" customHeight="1" thickBot="1" x14ac:dyDescent="0.3">
      <c r="A9">
        <f t="shared" ref="A9" si="3">A8+1</f>
        <v>6</v>
      </c>
      <c r="B9" s="71" t="str">
        <f>'Data Summary'!C25</f>
        <v>2_mCH4</v>
      </c>
      <c r="C9" s="251">
        <f>HLOOKUP(CONCATENATE($C$4,"L"),$F$4:$CH$9,$A9,FALSE)</f>
        <v>0.8226482943855058</v>
      </c>
      <c r="D9" s="251">
        <f>HLOOKUP(CONCATENATE($C$4,"E"),$F$4:$CH$9,$A9,FALSE)</f>
        <v>0.83601141959832537</v>
      </c>
      <c r="E9" s="251">
        <f>HLOOKUP(CONCATENATE($C$4,"H"),$F$4:$CH$9,$A9,FALSE)</f>
        <v>0.84937454481114494</v>
      </c>
      <c r="F9" s="252">
        <f>VLOOKUP($B9,[1]PARAMATRIX!$E$336:$EE$459,F$2,0)</f>
        <v>0.8226482943855058</v>
      </c>
      <c r="G9" s="253">
        <f>VLOOKUP($B9,[1]PARAMATRIX!$E$336:$EE$459,G$2,0)</f>
        <v>0.83601141959832537</v>
      </c>
      <c r="H9" s="254">
        <f>VLOOKUP($B9,[1]PARAMATRIX!$E$336:$EE$459,H$2,0)</f>
        <v>0.84937454481114494</v>
      </c>
      <c r="I9" s="252">
        <f>VLOOKUP($B9,[1]PARAMATRIX!$E$336:$EE$459,I$2,0)</f>
        <v>0.82768479651401572</v>
      </c>
      <c r="J9" s="253">
        <f>VLOOKUP($B9,[1]PARAMATRIX!$E$336:$EE$459,J$2,0)</f>
        <v>0.83541044556386024</v>
      </c>
      <c r="K9" s="255">
        <f>VLOOKUP($B9,[1]PARAMATRIX!$E$336:$EE$459,K$2,0)</f>
        <v>0.84313609461370476</v>
      </c>
      <c r="L9" s="252">
        <f>VLOOKUP($B9,[1]PARAMATRIX!$E$336:$EE$459,L$2,0)</f>
        <v>0.82768479651401572</v>
      </c>
      <c r="M9" s="253">
        <f>VLOOKUP($B9,[1]PARAMATRIX!$E$336:$EE$459,M$2,0)</f>
        <v>0.83541044556386024</v>
      </c>
      <c r="N9" s="255">
        <f>VLOOKUP($B9,[1]PARAMATRIX!$E$336:$EE$459,N$2,0)</f>
        <v>0.84313609461370476</v>
      </c>
      <c r="O9" s="252">
        <f>VLOOKUP($B9,[1]PARAMATRIX!$E$336:$EE$459,O$2,0)</f>
        <v>0.82768479651401572</v>
      </c>
      <c r="P9" s="253">
        <f>VLOOKUP($B9,[1]PARAMATRIX!$E$336:$EE$459,P$2,0)</f>
        <v>0.83541044556386024</v>
      </c>
      <c r="Q9" s="255">
        <f>VLOOKUP($B9,[1]PARAMATRIX!$E$336:$EE$459,Q$2,0)</f>
        <v>0.84313609461370476</v>
      </c>
      <c r="R9" s="252">
        <f>VLOOKUP($B9,[1]PARAMATRIX!$E$336:$EE$459,R$2,0)</f>
        <v>0.81403221260209002</v>
      </c>
      <c r="S9" s="253">
        <f>VLOOKUP($B9,[1]PARAMATRIX!$E$336:$EE$459,S$2,0)</f>
        <v>0.84872900969359011</v>
      </c>
      <c r="T9" s="255">
        <f>VLOOKUP($B9,[1]PARAMATRIX!$E$336:$EE$459,T$2,0)</f>
        <v>0.88373391369638887</v>
      </c>
      <c r="U9" s="252">
        <f>VLOOKUP($B9,[1]PARAMATRIX!$E$336:$EE$459,U$2,0)</f>
        <v>0.81403221260209002</v>
      </c>
      <c r="V9" s="253">
        <f>VLOOKUP($B9,[1]PARAMATRIX!$E$336:$EE$459,V$2,0)</f>
        <v>0.84872900969359011</v>
      </c>
      <c r="W9" s="255">
        <f>VLOOKUP($B9,[1]PARAMATRIX!$E$336:$EE$459,W$2,0)</f>
        <v>0.88373391369638887</v>
      </c>
      <c r="X9" s="252">
        <f>VLOOKUP($B9,[1]PARAMATRIX!$E$336:$EE$459,X$2,0)</f>
        <v>0.81403221260209002</v>
      </c>
      <c r="Y9" s="253">
        <f>VLOOKUP($B9,[1]PARAMATRIX!$E$336:$EE$459,Y$2,0)</f>
        <v>0.84872900969359011</v>
      </c>
      <c r="Z9" s="255">
        <f>VLOOKUP($B9,[1]PARAMATRIX!$E$336:$EE$459,Z$2,0)</f>
        <v>0.88373391369638887</v>
      </c>
      <c r="AA9" s="252">
        <f>VLOOKUP($B9,[1]PARAMATRIX!$E$336:$EE$459,AA$2,0)</f>
        <v>0.73638817152421032</v>
      </c>
      <c r="AB9" s="253">
        <f>VLOOKUP($B9,[1]PARAMATRIX!$E$336:$EE$459,AB$2,0)</f>
        <v>0.78148794877342442</v>
      </c>
      <c r="AC9" s="255">
        <f>VLOOKUP($B9,[1]PARAMATRIX!$E$336:$EE$459,AC$2,0)</f>
        <v>0.82658772602263852</v>
      </c>
      <c r="AD9" s="252">
        <f>VLOOKUP($B9,[1]PARAMATRIX!$E$336:$EE$459,AD$2,0)</f>
        <v>0.73638817152421032</v>
      </c>
      <c r="AE9" s="253">
        <f>VLOOKUP($B9,[1]PARAMATRIX!$E$336:$EE$459,AE$2,0)</f>
        <v>0.78148794877342442</v>
      </c>
      <c r="AF9" s="255">
        <f>VLOOKUP($B9,[1]PARAMATRIX!$E$336:$EE$459,AF$2,0)</f>
        <v>0.82658772602263852</v>
      </c>
      <c r="AG9" s="252">
        <f>VLOOKUP($B9,[1]PARAMATRIX!$E$336:$EE$459,AG$2,0)</f>
        <v>0.73638817152421032</v>
      </c>
      <c r="AH9" s="253">
        <f>VLOOKUP($B9,[1]PARAMATRIX!$E$336:$EE$459,AH$2,0)</f>
        <v>0.78148794877342442</v>
      </c>
      <c r="AI9" s="255">
        <f>VLOOKUP($B9,[1]PARAMATRIX!$E$336:$EE$459,AI$2,0)</f>
        <v>0.82658772602263852</v>
      </c>
      <c r="AJ9" s="252">
        <f>VLOOKUP($B9,[1]PARAMATRIX!$E$336:$EE$459,AJ$2,0)</f>
        <v>0.91208475866117289</v>
      </c>
      <c r="AK9" s="253">
        <f>VLOOKUP($B9,[1]PARAMATRIX!$E$336:$EE$459,AK$2,0)</f>
        <v>0.92039635952959942</v>
      </c>
      <c r="AL9" s="255">
        <f>VLOOKUP($B9,[1]PARAMATRIX!$E$336:$EE$459,AL$2,0)</f>
        <v>0.92870796039802594</v>
      </c>
      <c r="AM9" s="252">
        <f>VLOOKUP($B9,[1]PARAMATRIX!$E$336:$EE$459,AM$2,0)</f>
        <v>0.91208475866117289</v>
      </c>
      <c r="AN9" s="253">
        <f>VLOOKUP($B9,[1]PARAMATRIX!$E$336:$EE$459,AN$2,0)</f>
        <v>0.92039635952959942</v>
      </c>
      <c r="AO9" s="255">
        <f>VLOOKUP($B9,[1]PARAMATRIX!$E$336:$EE$459,AO$2,0)</f>
        <v>0.92870796039802594</v>
      </c>
      <c r="AP9" s="252">
        <f>VLOOKUP($B9,[1]PARAMATRIX!$E$336:$EE$459,AP$2,0)</f>
        <v>0.68658326774853029</v>
      </c>
      <c r="AQ9" s="253">
        <f>VLOOKUP($B9,[1]PARAMATRIX!$E$336:$EE$459,AQ$2,0)</f>
        <v>0.71005104643666217</v>
      </c>
      <c r="AR9" s="255">
        <f>VLOOKUP($B9,[1]PARAMATRIX!$E$336:$EE$459,AR$2,0)</f>
        <v>0.73351882512479405</v>
      </c>
      <c r="AS9" s="252">
        <f>VLOOKUP($B9,[1]PARAMATRIX!$E$336:$EE$459,AS$2,0)</f>
        <v>0.66346009926072425</v>
      </c>
      <c r="AT9" s="253">
        <f>VLOOKUP($B9,[1]PARAMATRIX!$E$336:$EE$459,AT$2,0)</f>
        <v>0.6691495887139155</v>
      </c>
      <c r="AU9" s="255">
        <f>VLOOKUP($B9,[1]PARAMATRIX!$E$336:$EE$459,AU$2,0)</f>
        <v>0.67483907816710675</v>
      </c>
      <c r="AV9" s="252">
        <f>VLOOKUP($B9,[1]PARAMATRIX!$E$336:$EE$459,AV$2,0)</f>
        <v>0.66346009926072425</v>
      </c>
      <c r="AW9" s="253">
        <f>VLOOKUP($B9,[1]PARAMATRIX!$E$336:$EE$459,AW$2,0)</f>
        <v>0.6691495887139155</v>
      </c>
      <c r="AX9" s="255">
        <f>VLOOKUP($B9,[1]PARAMATRIX!$E$336:$EE$459,AX$2,0)</f>
        <v>0.67483907816710675</v>
      </c>
      <c r="AY9" s="252">
        <f>VLOOKUP($B9,[1]PARAMATRIX!$E$336:$EE$459,AY$2,0)</f>
        <v>0.66346009926072425</v>
      </c>
      <c r="AZ9" s="253">
        <f>VLOOKUP($B9,[1]PARAMATRIX!$E$336:$EE$459,AZ$2,0)</f>
        <v>0.6691495887139155</v>
      </c>
      <c r="BA9" s="255">
        <f>VLOOKUP($B9,[1]PARAMATRIX!$E$336:$EE$459,BA$2,0)</f>
        <v>0.67483907816710675</v>
      </c>
      <c r="BB9" s="252">
        <f>VLOOKUP($B9,[1]PARAMATRIX!$E$336:$EE$459,BB$2,0)</f>
        <v>0.65648376269685671</v>
      </c>
      <c r="BC9" s="253">
        <f>VLOOKUP($B9,[1]PARAMATRIX!$E$336:$EE$459,BC$2,0)</f>
        <v>0.70753797765430038</v>
      </c>
      <c r="BD9" s="255">
        <f>VLOOKUP($B9,[1]PARAMATRIX!$E$336:$EE$459,BD$2,0)</f>
        <v>0.75859219261174404</v>
      </c>
      <c r="BE9" s="252">
        <f>VLOOKUP($B9,[1]PARAMATRIX!$E$336:$EE$459,BE$2,0)</f>
        <v>0.58552978920213727</v>
      </c>
      <c r="BF9" s="253">
        <f>VLOOKUP($B9,[1]PARAMATRIX!$E$336:$EE$459,BF$2,0)</f>
        <v>0.61453247661818067</v>
      </c>
      <c r="BG9" s="255">
        <f>VLOOKUP($B9,[1]PARAMATRIX!$E$336:$EE$459,BG$2,0)</f>
        <v>0.64353516403422406</v>
      </c>
      <c r="BH9" s="252">
        <f>VLOOKUP($B9,[1]PARAMATRIX!$E$336:$EE$459,BH$2,0)</f>
        <v>0.67099631080850675</v>
      </c>
      <c r="BI9" s="253">
        <f>VLOOKUP($B9,[1]PARAMATRIX!$E$336:$EE$459,BI$2,0)</f>
        <v>0.68811668046422658</v>
      </c>
      <c r="BJ9" s="255">
        <f>VLOOKUP($B9,[1]PARAMATRIX!$E$336:$EE$459,BJ$2,0)</f>
        <v>0.70523705011994642</v>
      </c>
      <c r="BK9" s="252">
        <f>VLOOKUP($B9,[1]PARAMATRIX!$E$336:$EE$459,BK$2,0)</f>
        <v>0.67099631080850675</v>
      </c>
      <c r="BL9" s="253">
        <f>VLOOKUP($B9,[1]PARAMATRIX!$E$336:$EE$459,BL$2,0)</f>
        <v>0.68811668046422658</v>
      </c>
      <c r="BM9" s="255">
        <f>VLOOKUP($B9,[1]PARAMATRIX!$E$336:$EE$459,BM$2,0)</f>
        <v>0.70523705011994642</v>
      </c>
      <c r="BN9" s="252">
        <f>VLOOKUP($B9,[1]PARAMATRIX!$E$336:$EE$459,BN$2,0)</f>
        <v>0.7464306563796097</v>
      </c>
      <c r="BO9" s="253">
        <f>VLOOKUP($B9,[1]PARAMATRIX!$E$336:$EE$459,BO$2,0)</f>
        <v>0.76563412659363839</v>
      </c>
      <c r="BP9" s="255">
        <f>VLOOKUP($B9,[1]PARAMATRIX!$E$336:$EE$459,BP$2,0)</f>
        <v>0.78483759680766707</v>
      </c>
      <c r="BQ9" s="252">
        <f>VLOOKUP($B9,[1]PARAMATRIX!$E$336:$EE$459,BQ$2,0)</f>
        <v>0.7464306563796097</v>
      </c>
      <c r="BR9" s="253">
        <f>VLOOKUP($B9,[1]PARAMATRIX!$E$336:$EE$459,BR$2,0)</f>
        <v>0.76563412659363839</v>
      </c>
      <c r="BS9" s="255">
        <f>VLOOKUP($B9,[1]PARAMATRIX!$E$336:$EE$459,BS$2,0)</f>
        <v>0.78483759680766707</v>
      </c>
      <c r="BT9" s="252">
        <f>VLOOKUP($B9,[1]PARAMATRIX!$E$336:$EE$459,BT$2,0)</f>
        <v>0.78555376126446008</v>
      </c>
      <c r="BU9" s="253">
        <f>VLOOKUP($B9,[1]PARAMATRIX!$E$336:$EE$459,BU$2,0)</f>
        <v>0.80765738402187037</v>
      </c>
      <c r="BV9" s="255">
        <f>VLOOKUP($B9,[1]PARAMATRIX!$E$336:$EE$459,BV$2,0)</f>
        <v>0.82976100677928066</v>
      </c>
      <c r="BW9" s="252">
        <f>VLOOKUP($B9,[1]PARAMATRIX!$E$336:$EE$459,BW$2,0)</f>
        <v>0.78555376126446008</v>
      </c>
      <c r="BX9" s="253">
        <f>VLOOKUP($B9,[1]PARAMATRIX!$E$336:$EE$459,BX$2,0)</f>
        <v>0.80765738402187037</v>
      </c>
      <c r="BY9" s="255">
        <f>VLOOKUP($B9,[1]PARAMATRIX!$E$336:$EE$459,BY$2,0)</f>
        <v>0.82976100677928066</v>
      </c>
      <c r="BZ9" s="252">
        <f>VLOOKUP($B9,[1]PARAMATRIX!$E$336:$EE$459,BZ$2,0)</f>
        <v>0.70693400964353315</v>
      </c>
      <c r="CA9" s="253">
        <f>VLOOKUP($B9,[1]PARAMATRIX!$E$336:$EE$459,CA$2,0)</f>
        <v>0.71865970693035752</v>
      </c>
      <c r="CB9" s="255">
        <f>VLOOKUP($B9,[1]PARAMATRIX!$E$336:$EE$459,CB$2,0)</f>
        <v>0.7303854042171819</v>
      </c>
      <c r="CC9" s="252">
        <f>VLOOKUP($B9,[1]PARAMATRIX!$E$336:$EE$459,CC$2,0)</f>
        <v>0.70693400964353315</v>
      </c>
      <c r="CD9" s="253">
        <f>VLOOKUP($B9,[1]PARAMATRIX!$E$336:$EE$459,CD$2,0)</f>
        <v>0.71865970693035752</v>
      </c>
      <c r="CE9" s="255">
        <f>VLOOKUP($B9,[1]PARAMATRIX!$E$336:$EE$459,CE$2,0)</f>
        <v>0.7303854042171819</v>
      </c>
      <c r="CF9" s="252">
        <f>VLOOKUP($B9,[1]PARAMATRIX!$E$336:$EE$459,CF$2,0)</f>
        <v>0.62941955387624671</v>
      </c>
      <c r="CG9" s="253">
        <f>VLOOKUP($B9,[1]PARAMATRIX!$E$336:$EE$459,CG$2,0)</f>
        <v>0.66116268224404862</v>
      </c>
      <c r="CH9" s="255">
        <f>VLOOKUP($B9,[1]PARAMATRIX!$E$336:$EE$459,CH$2,0)</f>
        <v>0.69290581061185053</v>
      </c>
      <c r="CI9" s="241" t="s">
        <v>340</v>
      </c>
      <c r="CJ9"/>
      <c r="CK9"/>
      <c r="CL9"/>
      <c r="CM9"/>
      <c r="CN9"/>
      <c r="CO9"/>
      <c r="CP9"/>
    </row>
    <row r="10" spans="1:118" ht="15" customHeight="1" x14ac:dyDescent="0.25">
      <c r="CJ10"/>
      <c r="CK10"/>
      <c r="CL10" s="231"/>
      <c r="CM10" s="231"/>
      <c r="CN10" s="231"/>
      <c r="CO10" s="231"/>
      <c r="CP10" s="231"/>
    </row>
    <row r="11" spans="1:118" ht="15" customHeight="1" x14ac:dyDescent="0.25"/>
    <row r="12" spans="1:118" ht="15" customHeight="1" x14ac:dyDescent="0.25"/>
    <row r="13" spans="1:118" ht="15" customHeight="1" x14ac:dyDescent="0.25"/>
    <row r="14" spans="1:118" ht="15" customHeight="1" x14ac:dyDescent="0.25">
      <c r="F14">
        <v>1</v>
      </c>
      <c r="G14">
        <v>1</v>
      </c>
      <c r="H14">
        <v>1</v>
      </c>
      <c r="I14">
        <f t="shared" ref="I14:AN14" si="4">F14+1</f>
        <v>2</v>
      </c>
      <c r="J14">
        <f t="shared" si="4"/>
        <v>2</v>
      </c>
      <c r="K14">
        <f t="shared" si="4"/>
        <v>2</v>
      </c>
      <c r="L14">
        <f t="shared" si="4"/>
        <v>3</v>
      </c>
      <c r="M14">
        <f t="shared" si="4"/>
        <v>3</v>
      </c>
      <c r="N14">
        <f t="shared" si="4"/>
        <v>3</v>
      </c>
      <c r="O14">
        <f t="shared" si="4"/>
        <v>4</v>
      </c>
      <c r="P14">
        <f t="shared" si="4"/>
        <v>4</v>
      </c>
      <c r="Q14">
        <f t="shared" si="4"/>
        <v>4</v>
      </c>
      <c r="R14">
        <f t="shared" si="4"/>
        <v>5</v>
      </c>
      <c r="S14">
        <f t="shared" si="4"/>
        <v>5</v>
      </c>
      <c r="T14">
        <f t="shared" si="4"/>
        <v>5</v>
      </c>
      <c r="U14">
        <f t="shared" si="4"/>
        <v>6</v>
      </c>
      <c r="V14">
        <f t="shared" si="4"/>
        <v>6</v>
      </c>
      <c r="W14">
        <f t="shared" si="4"/>
        <v>6</v>
      </c>
      <c r="X14">
        <f t="shared" si="4"/>
        <v>7</v>
      </c>
      <c r="Y14">
        <f t="shared" si="4"/>
        <v>7</v>
      </c>
      <c r="Z14">
        <f t="shared" si="4"/>
        <v>7</v>
      </c>
      <c r="AA14">
        <f t="shared" si="4"/>
        <v>8</v>
      </c>
      <c r="AB14">
        <f t="shared" si="4"/>
        <v>8</v>
      </c>
      <c r="AC14">
        <f t="shared" si="4"/>
        <v>8</v>
      </c>
      <c r="AD14">
        <f t="shared" si="4"/>
        <v>9</v>
      </c>
      <c r="AE14">
        <f t="shared" si="4"/>
        <v>9</v>
      </c>
      <c r="AF14">
        <f t="shared" si="4"/>
        <v>9</v>
      </c>
      <c r="AG14">
        <f t="shared" si="4"/>
        <v>10</v>
      </c>
      <c r="AH14">
        <f t="shared" si="4"/>
        <v>10</v>
      </c>
      <c r="AI14">
        <f t="shared" si="4"/>
        <v>10</v>
      </c>
      <c r="AJ14">
        <f t="shared" si="4"/>
        <v>11</v>
      </c>
      <c r="AK14">
        <f t="shared" si="4"/>
        <v>11</v>
      </c>
      <c r="AL14">
        <f t="shared" si="4"/>
        <v>11</v>
      </c>
      <c r="AM14">
        <f t="shared" si="4"/>
        <v>12</v>
      </c>
      <c r="AN14">
        <f t="shared" si="4"/>
        <v>12</v>
      </c>
      <c r="AO14">
        <f t="shared" ref="AO14:BT14" si="5">AL14+1</f>
        <v>12</v>
      </c>
      <c r="AP14">
        <f t="shared" si="5"/>
        <v>13</v>
      </c>
      <c r="AQ14">
        <f t="shared" si="5"/>
        <v>13</v>
      </c>
      <c r="AR14">
        <f t="shared" si="5"/>
        <v>13</v>
      </c>
      <c r="AS14">
        <f t="shared" si="5"/>
        <v>14</v>
      </c>
      <c r="AT14">
        <f t="shared" si="5"/>
        <v>14</v>
      </c>
      <c r="AU14">
        <f t="shared" si="5"/>
        <v>14</v>
      </c>
      <c r="AV14">
        <f t="shared" si="5"/>
        <v>15</v>
      </c>
      <c r="AW14">
        <f t="shared" si="5"/>
        <v>15</v>
      </c>
      <c r="AX14">
        <f t="shared" si="5"/>
        <v>15</v>
      </c>
      <c r="AY14">
        <f t="shared" si="5"/>
        <v>16</v>
      </c>
      <c r="AZ14">
        <f t="shared" si="5"/>
        <v>16</v>
      </c>
      <c r="BA14">
        <f t="shared" si="5"/>
        <v>16</v>
      </c>
      <c r="BB14">
        <f t="shared" si="5"/>
        <v>17</v>
      </c>
      <c r="BC14">
        <f t="shared" si="5"/>
        <v>17</v>
      </c>
      <c r="BD14">
        <f t="shared" si="5"/>
        <v>17</v>
      </c>
      <c r="BE14">
        <f t="shared" si="5"/>
        <v>18</v>
      </c>
      <c r="BF14">
        <f t="shared" si="5"/>
        <v>18</v>
      </c>
      <c r="BG14">
        <f t="shared" si="5"/>
        <v>18</v>
      </c>
      <c r="BH14">
        <f t="shared" si="5"/>
        <v>19</v>
      </c>
      <c r="BI14">
        <f t="shared" si="5"/>
        <v>19</v>
      </c>
      <c r="BJ14">
        <f t="shared" si="5"/>
        <v>19</v>
      </c>
      <c r="BK14">
        <f t="shared" si="5"/>
        <v>20</v>
      </c>
      <c r="BL14">
        <f t="shared" si="5"/>
        <v>20</v>
      </c>
      <c r="BM14">
        <f t="shared" si="5"/>
        <v>20</v>
      </c>
      <c r="BN14">
        <f t="shared" si="5"/>
        <v>21</v>
      </c>
      <c r="BO14">
        <f t="shared" si="5"/>
        <v>21</v>
      </c>
      <c r="BP14">
        <f t="shared" si="5"/>
        <v>21</v>
      </c>
      <c r="BQ14">
        <f t="shared" si="5"/>
        <v>22</v>
      </c>
      <c r="BR14">
        <f t="shared" si="5"/>
        <v>22</v>
      </c>
      <c r="BS14">
        <f t="shared" si="5"/>
        <v>22</v>
      </c>
      <c r="BT14">
        <f t="shared" si="5"/>
        <v>23</v>
      </c>
      <c r="BU14">
        <f t="shared" ref="BU14:CH14" si="6">BR14+1</f>
        <v>23</v>
      </c>
      <c r="BV14">
        <f t="shared" si="6"/>
        <v>23</v>
      </c>
      <c r="BW14">
        <f t="shared" si="6"/>
        <v>24</v>
      </c>
      <c r="BX14">
        <f t="shared" si="6"/>
        <v>24</v>
      </c>
      <c r="BY14">
        <f t="shared" si="6"/>
        <v>24</v>
      </c>
      <c r="BZ14">
        <f t="shared" si="6"/>
        <v>25</v>
      </c>
      <c r="CA14">
        <f t="shared" si="6"/>
        <v>25</v>
      </c>
      <c r="CB14">
        <f t="shared" si="6"/>
        <v>25</v>
      </c>
      <c r="CC14">
        <f t="shared" si="6"/>
        <v>26</v>
      </c>
      <c r="CD14">
        <f t="shared" si="6"/>
        <v>26</v>
      </c>
      <c r="CE14">
        <f t="shared" si="6"/>
        <v>26</v>
      </c>
      <c r="CF14">
        <f t="shared" si="6"/>
        <v>27</v>
      </c>
      <c r="CG14">
        <f t="shared" si="6"/>
        <v>27</v>
      </c>
      <c r="CH14">
        <f t="shared" si="6"/>
        <v>27</v>
      </c>
    </row>
    <row r="15" spans="1:118" ht="18.75" x14ac:dyDescent="0.3">
      <c r="B15" s="72" t="s">
        <v>114</v>
      </c>
      <c r="F15" t="s">
        <v>310</v>
      </c>
      <c r="G15" t="s">
        <v>311</v>
      </c>
      <c r="H15" t="s">
        <v>312</v>
      </c>
      <c r="I15" t="s">
        <v>310</v>
      </c>
      <c r="J15" t="s">
        <v>311</v>
      </c>
      <c r="K15" t="s">
        <v>312</v>
      </c>
      <c r="L15" t="s">
        <v>310</v>
      </c>
      <c r="M15" t="s">
        <v>311</v>
      </c>
      <c r="N15" t="s">
        <v>312</v>
      </c>
      <c r="O15" t="s">
        <v>310</v>
      </c>
      <c r="P15" t="s">
        <v>311</v>
      </c>
      <c r="Q15" t="s">
        <v>312</v>
      </c>
      <c r="R15" t="s">
        <v>310</v>
      </c>
      <c r="S15" t="s">
        <v>311</v>
      </c>
      <c r="T15" t="s">
        <v>312</v>
      </c>
      <c r="U15" t="s">
        <v>310</v>
      </c>
      <c r="V15" t="s">
        <v>311</v>
      </c>
      <c r="W15" t="s">
        <v>312</v>
      </c>
      <c r="X15" t="s">
        <v>310</v>
      </c>
      <c r="Y15" t="s">
        <v>311</v>
      </c>
      <c r="Z15" t="s">
        <v>312</v>
      </c>
      <c r="AA15" t="s">
        <v>310</v>
      </c>
      <c r="AB15" t="s">
        <v>311</v>
      </c>
      <c r="AC15" t="s">
        <v>312</v>
      </c>
      <c r="AD15" t="s">
        <v>310</v>
      </c>
      <c r="AE15" t="s">
        <v>311</v>
      </c>
      <c r="AF15" t="s">
        <v>312</v>
      </c>
      <c r="AG15" t="s">
        <v>310</v>
      </c>
      <c r="AH15" t="s">
        <v>311</v>
      </c>
      <c r="AI15" t="s">
        <v>312</v>
      </c>
      <c r="AJ15" t="s">
        <v>310</v>
      </c>
      <c r="AK15" t="s">
        <v>311</v>
      </c>
      <c r="AL15" t="s">
        <v>312</v>
      </c>
      <c r="AM15" t="s">
        <v>310</v>
      </c>
      <c r="AN15" t="s">
        <v>311</v>
      </c>
      <c r="AO15" t="s">
        <v>312</v>
      </c>
      <c r="AP15" t="s">
        <v>310</v>
      </c>
      <c r="AQ15" t="s">
        <v>311</v>
      </c>
      <c r="AR15" t="s">
        <v>312</v>
      </c>
      <c r="AS15" t="s">
        <v>310</v>
      </c>
      <c r="AT15" t="s">
        <v>311</v>
      </c>
      <c r="AU15" t="s">
        <v>312</v>
      </c>
      <c r="AV15" t="s">
        <v>310</v>
      </c>
      <c r="AW15" t="s">
        <v>311</v>
      </c>
      <c r="AX15" t="s">
        <v>312</v>
      </c>
      <c r="AY15" t="s">
        <v>310</v>
      </c>
      <c r="AZ15" t="s">
        <v>311</v>
      </c>
      <c r="BA15" t="s">
        <v>312</v>
      </c>
      <c r="BB15" t="s">
        <v>310</v>
      </c>
      <c r="BC15" t="s">
        <v>311</v>
      </c>
      <c r="BD15" t="s">
        <v>312</v>
      </c>
      <c r="BE15" t="s">
        <v>310</v>
      </c>
      <c r="BF15" t="s">
        <v>311</v>
      </c>
      <c r="BG15" t="s">
        <v>312</v>
      </c>
      <c r="BH15" t="s">
        <v>310</v>
      </c>
      <c r="BI15" t="s">
        <v>311</v>
      </c>
      <c r="BJ15" t="s">
        <v>312</v>
      </c>
      <c r="BK15" t="s">
        <v>310</v>
      </c>
      <c r="BL15" t="s">
        <v>311</v>
      </c>
      <c r="BM15" t="s">
        <v>312</v>
      </c>
      <c r="BN15" t="s">
        <v>310</v>
      </c>
      <c r="BO15" t="s">
        <v>311</v>
      </c>
      <c r="BP15" t="s">
        <v>312</v>
      </c>
      <c r="BQ15" t="s">
        <v>310</v>
      </c>
      <c r="BR15" t="s">
        <v>311</v>
      </c>
      <c r="BS15" t="s">
        <v>312</v>
      </c>
      <c r="BT15" t="s">
        <v>310</v>
      </c>
      <c r="BU15" t="s">
        <v>311</v>
      </c>
      <c r="BV15" t="s">
        <v>312</v>
      </c>
      <c r="BW15" t="s">
        <v>310</v>
      </c>
      <c r="BX15" t="s">
        <v>311</v>
      </c>
      <c r="BY15" t="s">
        <v>312</v>
      </c>
      <c r="BZ15" t="s">
        <v>310</v>
      </c>
      <c r="CA15" t="s">
        <v>311</v>
      </c>
      <c r="CB15" t="s">
        <v>312</v>
      </c>
      <c r="CC15" t="s">
        <v>310</v>
      </c>
      <c r="CD15" t="s">
        <v>311</v>
      </c>
      <c r="CE15" t="s">
        <v>312</v>
      </c>
      <c r="CF15" t="s">
        <v>310</v>
      </c>
      <c r="CG15" t="s">
        <v>311</v>
      </c>
      <c r="CH15" t="s">
        <v>312</v>
      </c>
    </row>
    <row r="16" spans="1:118" x14ac:dyDescent="0.25">
      <c r="B16" s="73" t="s">
        <v>112</v>
      </c>
      <c r="C16" s="324" t="s">
        <v>9</v>
      </c>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row>
    <row r="17" spans="2:87" ht="30" customHeight="1" x14ac:dyDescent="0.25">
      <c r="B17" s="74">
        <v>1</v>
      </c>
      <c r="C17" s="317" t="s">
        <v>358</v>
      </c>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c r="BN17" s="317"/>
      <c r="BO17" s="317"/>
      <c r="BP17" s="317"/>
      <c r="BQ17" s="317"/>
      <c r="BR17" s="317"/>
      <c r="BS17" s="317"/>
      <c r="BT17" s="317"/>
      <c r="BU17" s="317"/>
      <c r="BV17" s="317"/>
      <c r="BW17" s="317"/>
      <c r="BX17" s="317"/>
      <c r="BY17" s="317"/>
      <c r="BZ17" s="317"/>
      <c r="CA17" s="317"/>
      <c r="CB17" s="317"/>
      <c r="CC17" s="317"/>
      <c r="CD17" s="317"/>
      <c r="CE17" s="317"/>
      <c r="CF17" s="317"/>
      <c r="CG17" s="317"/>
      <c r="CH17" s="317"/>
      <c r="CI17" s="317"/>
    </row>
    <row r="18" spans="2:87" ht="30" customHeight="1" x14ac:dyDescent="0.25">
      <c r="B18" s="74">
        <v>2</v>
      </c>
      <c r="C18" s="317" t="s">
        <v>359</v>
      </c>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17"/>
      <c r="BI18" s="317"/>
      <c r="BJ18" s="317"/>
      <c r="BK18" s="317"/>
      <c r="BL18" s="317"/>
      <c r="BM18" s="317"/>
      <c r="BN18" s="317"/>
      <c r="BO18" s="317"/>
      <c r="BP18" s="317"/>
      <c r="BQ18" s="317"/>
      <c r="BR18" s="317"/>
      <c r="BS18" s="317"/>
      <c r="BT18" s="317"/>
      <c r="BU18" s="317"/>
      <c r="BV18" s="317"/>
      <c r="BW18" s="317"/>
      <c r="BX18" s="317"/>
      <c r="BY18" s="317"/>
      <c r="BZ18" s="317"/>
      <c r="CA18" s="317"/>
      <c r="CB18" s="317"/>
      <c r="CC18" s="317"/>
      <c r="CD18" s="317"/>
      <c r="CE18" s="317"/>
      <c r="CF18" s="317"/>
      <c r="CG18" s="317"/>
      <c r="CH18" s="317"/>
      <c r="CI18" s="317"/>
    </row>
    <row r="19" spans="2:87" ht="30" customHeight="1" x14ac:dyDescent="0.25">
      <c r="B19" s="75">
        <f>B18+1</f>
        <v>3</v>
      </c>
      <c r="C19" s="317" t="s">
        <v>360</v>
      </c>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c r="AT19" s="317"/>
      <c r="AU19" s="317"/>
      <c r="AV19" s="317"/>
      <c r="AW19" s="317"/>
      <c r="AX19" s="317"/>
      <c r="AY19" s="317"/>
      <c r="AZ19" s="317"/>
      <c r="BA19" s="317"/>
      <c r="BB19" s="317"/>
      <c r="BC19" s="317"/>
      <c r="BD19" s="317"/>
      <c r="BE19" s="317"/>
      <c r="BF19" s="317"/>
      <c r="BG19" s="317"/>
      <c r="BH19" s="317"/>
      <c r="BI19" s="317"/>
      <c r="BJ19" s="317"/>
      <c r="BK19" s="317"/>
      <c r="BL19" s="317"/>
      <c r="BM19" s="317"/>
      <c r="BN19" s="317"/>
      <c r="BO19" s="317"/>
      <c r="BP19" s="317"/>
      <c r="BQ19" s="317"/>
      <c r="BR19" s="317"/>
      <c r="BS19" s="317"/>
      <c r="BT19" s="317"/>
      <c r="BU19" s="317"/>
      <c r="BV19" s="317"/>
      <c r="BW19" s="317"/>
      <c r="BX19" s="317"/>
      <c r="BY19" s="317"/>
      <c r="BZ19" s="317"/>
      <c r="CA19" s="317"/>
      <c r="CB19" s="317"/>
      <c r="CC19" s="317"/>
      <c r="CD19" s="317"/>
      <c r="CE19" s="317"/>
      <c r="CF19" s="317"/>
      <c r="CG19" s="317"/>
      <c r="CH19" s="317"/>
      <c r="CI19" s="317"/>
    </row>
    <row r="20" spans="2:87" ht="30" customHeight="1" x14ac:dyDescent="0.25">
      <c r="B20" s="75">
        <f t="shared" ref="B20:B43" si="7">B19+1</f>
        <v>4</v>
      </c>
      <c r="C20" s="317" t="s">
        <v>361</v>
      </c>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7"/>
      <c r="BA20" s="317"/>
      <c r="BB20" s="317"/>
      <c r="BC20" s="317"/>
      <c r="BD20" s="317"/>
      <c r="BE20" s="317"/>
      <c r="BF20" s="317"/>
      <c r="BG20" s="317"/>
      <c r="BH20" s="317"/>
      <c r="BI20" s="317"/>
      <c r="BJ20" s="317"/>
      <c r="BK20" s="317"/>
      <c r="BL20" s="317"/>
      <c r="BM20" s="317"/>
      <c r="BN20" s="317"/>
      <c r="BO20" s="317"/>
      <c r="BP20" s="317"/>
      <c r="BQ20" s="317"/>
      <c r="BR20" s="317"/>
      <c r="BS20" s="317"/>
      <c r="BT20" s="317"/>
      <c r="BU20" s="317"/>
      <c r="BV20" s="317"/>
      <c r="BW20" s="317"/>
      <c r="BX20" s="317"/>
      <c r="BY20" s="317"/>
      <c r="BZ20" s="317"/>
      <c r="CA20" s="317"/>
      <c r="CB20" s="317"/>
      <c r="CC20" s="317"/>
      <c r="CD20" s="317"/>
      <c r="CE20" s="317"/>
      <c r="CF20" s="317"/>
      <c r="CG20" s="317"/>
      <c r="CH20" s="317"/>
      <c r="CI20" s="317"/>
    </row>
    <row r="21" spans="2:87" ht="30" customHeight="1" x14ac:dyDescent="0.25">
      <c r="B21" s="75">
        <f t="shared" si="7"/>
        <v>5</v>
      </c>
      <c r="C21" s="317" t="s">
        <v>362</v>
      </c>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317"/>
      <c r="AY21" s="317"/>
      <c r="AZ21" s="317"/>
      <c r="BA21" s="317"/>
      <c r="BB21" s="317"/>
      <c r="BC21" s="317"/>
      <c r="BD21" s="317"/>
      <c r="BE21" s="317"/>
      <c r="BF21" s="317"/>
      <c r="BG21" s="317"/>
      <c r="BH21" s="317"/>
      <c r="BI21" s="317"/>
      <c r="BJ21" s="317"/>
      <c r="BK21" s="317"/>
      <c r="BL21" s="317"/>
      <c r="BM21" s="317"/>
      <c r="BN21" s="317"/>
      <c r="BO21" s="317"/>
      <c r="BP21" s="317"/>
      <c r="BQ21" s="317"/>
      <c r="BR21" s="317"/>
      <c r="BS21" s="317"/>
      <c r="BT21" s="317"/>
      <c r="BU21" s="317"/>
      <c r="BV21" s="317"/>
      <c r="BW21" s="317"/>
      <c r="BX21" s="317"/>
      <c r="BY21" s="317"/>
      <c r="BZ21" s="317"/>
      <c r="CA21" s="317"/>
      <c r="CB21" s="317"/>
      <c r="CC21" s="317"/>
      <c r="CD21" s="317"/>
      <c r="CE21" s="317"/>
      <c r="CF21" s="317"/>
      <c r="CG21" s="317"/>
      <c r="CH21" s="317"/>
      <c r="CI21" s="317"/>
    </row>
    <row r="22" spans="2:87" ht="30" customHeight="1" x14ac:dyDescent="0.25">
      <c r="B22" s="75">
        <f t="shared" si="7"/>
        <v>6</v>
      </c>
      <c r="C22" s="317" t="s">
        <v>363</v>
      </c>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7"/>
      <c r="BA22" s="317"/>
      <c r="BB22" s="317"/>
      <c r="BC22" s="317"/>
      <c r="BD22" s="317"/>
      <c r="BE22" s="317"/>
      <c r="BF22" s="317"/>
      <c r="BG22" s="317"/>
      <c r="BH22" s="317"/>
      <c r="BI22" s="317"/>
      <c r="BJ22" s="317"/>
      <c r="BK22" s="317"/>
      <c r="BL22" s="317"/>
      <c r="BM22" s="317"/>
      <c r="BN22" s="317"/>
      <c r="BO22" s="317"/>
      <c r="BP22" s="317"/>
      <c r="BQ22" s="317"/>
      <c r="BR22" s="317"/>
      <c r="BS22" s="317"/>
      <c r="BT22" s="317"/>
      <c r="BU22" s="317"/>
      <c r="BV22" s="317"/>
      <c r="BW22" s="317"/>
      <c r="BX22" s="317"/>
      <c r="BY22" s="317"/>
      <c r="BZ22" s="317"/>
      <c r="CA22" s="317"/>
      <c r="CB22" s="317"/>
      <c r="CC22" s="317"/>
      <c r="CD22" s="317"/>
      <c r="CE22" s="317"/>
      <c r="CF22" s="317"/>
      <c r="CG22" s="317"/>
      <c r="CH22" s="317"/>
      <c r="CI22" s="317"/>
    </row>
    <row r="23" spans="2:87" ht="30" customHeight="1" x14ac:dyDescent="0.25">
      <c r="B23" s="75">
        <f t="shared" si="7"/>
        <v>7</v>
      </c>
      <c r="C23" s="317" t="s">
        <v>364</v>
      </c>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17"/>
      <c r="AZ23" s="317"/>
      <c r="BA23" s="317"/>
      <c r="BB23" s="317"/>
      <c r="BC23" s="317"/>
      <c r="BD23" s="317"/>
      <c r="BE23" s="317"/>
      <c r="BF23" s="317"/>
      <c r="BG23" s="317"/>
      <c r="BH23" s="317"/>
      <c r="BI23" s="317"/>
      <c r="BJ23" s="317"/>
      <c r="BK23" s="317"/>
      <c r="BL23" s="317"/>
      <c r="BM23" s="317"/>
      <c r="BN23" s="317"/>
      <c r="BO23" s="317"/>
      <c r="BP23" s="317"/>
      <c r="BQ23" s="317"/>
      <c r="BR23" s="317"/>
      <c r="BS23" s="317"/>
      <c r="BT23" s="317"/>
      <c r="BU23" s="317"/>
      <c r="BV23" s="317"/>
      <c r="BW23" s="317"/>
      <c r="BX23" s="317"/>
      <c r="BY23" s="317"/>
      <c r="BZ23" s="317"/>
      <c r="CA23" s="317"/>
      <c r="CB23" s="317"/>
      <c r="CC23" s="317"/>
      <c r="CD23" s="317"/>
      <c r="CE23" s="317"/>
      <c r="CF23" s="317"/>
      <c r="CG23" s="317"/>
      <c r="CH23" s="317"/>
      <c r="CI23" s="317"/>
    </row>
    <row r="24" spans="2:87" ht="30" customHeight="1" x14ac:dyDescent="0.25">
      <c r="B24" s="75">
        <f t="shared" si="7"/>
        <v>8</v>
      </c>
      <c r="C24" s="317" t="s">
        <v>365</v>
      </c>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c r="AP24" s="317"/>
      <c r="AQ24" s="317"/>
      <c r="AR24" s="317"/>
      <c r="AS24" s="317"/>
      <c r="AT24" s="317"/>
      <c r="AU24" s="317"/>
      <c r="AV24" s="317"/>
      <c r="AW24" s="317"/>
      <c r="AX24" s="317"/>
      <c r="AY24" s="317"/>
      <c r="AZ24" s="317"/>
      <c r="BA24" s="317"/>
      <c r="BB24" s="317"/>
      <c r="BC24" s="317"/>
      <c r="BD24" s="317"/>
      <c r="BE24" s="317"/>
      <c r="BF24" s="317"/>
      <c r="BG24" s="317"/>
      <c r="BH24" s="317"/>
      <c r="BI24" s="317"/>
      <c r="BJ24" s="317"/>
      <c r="BK24" s="317"/>
      <c r="BL24" s="317"/>
      <c r="BM24" s="317"/>
      <c r="BN24" s="317"/>
      <c r="BO24" s="317"/>
      <c r="BP24" s="317"/>
      <c r="BQ24" s="317"/>
      <c r="BR24" s="317"/>
      <c r="BS24" s="317"/>
      <c r="BT24" s="317"/>
      <c r="BU24" s="317"/>
      <c r="BV24" s="317"/>
      <c r="BW24" s="317"/>
      <c r="BX24" s="317"/>
      <c r="BY24" s="317"/>
      <c r="BZ24" s="317"/>
      <c r="CA24" s="317"/>
      <c r="CB24" s="317"/>
      <c r="CC24" s="317"/>
      <c r="CD24" s="317"/>
      <c r="CE24" s="317"/>
      <c r="CF24" s="317"/>
      <c r="CG24" s="317"/>
      <c r="CH24" s="317"/>
      <c r="CI24" s="317"/>
    </row>
    <row r="25" spans="2:87" ht="30" customHeight="1" x14ac:dyDescent="0.25">
      <c r="B25" s="75">
        <f t="shared" si="7"/>
        <v>9</v>
      </c>
      <c r="C25" s="317" t="s">
        <v>366</v>
      </c>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c r="AS25" s="317"/>
      <c r="AT25" s="317"/>
      <c r="AU25" s="317"/>
      <c r="AV25" s="317"/>
      <c r="AW25" s="317"/>
      <c r="AX25" s="317"/>
      <c r="AY25" s="317"/>
      <c r="AZ25" s="317"/>
      <c r="BA25" s="317"/>
      <c r="BB25" s="317"/>
      <c r="BC25" s="317"/>
      <c r="BD25" s="317"/>
      <c r="BE25" s="317"/>
      <c r="BF25" s="317"/>
      <c r="BG25" s="317"/>
      <c r="BH25" s="317"/>
      <c r="BI25" s="317"/>
      <c r="BJ25" s="317"/>
      <c r="BK25" s="317"/>
      <c r="BL25" s="317"/>
      <c r="BM25" s="317"/>
      <c r="BN25" s="317"/>
      <c r="BO25" s="317"/>
      <c r="BP25" s="317"/>
      <c r="BQ25" s="317"/>
      <c r="BR25" s="317"/>
      <c r="BS25" s="317"/>
      <c r="BT25" s="317"/>
      <c r="BU25" s="317"/>
      <c r="BV25" s="317"/>
      <c r="BW25" s="317"/>
      <c r="BX25" s="317"/>
      <c r="BY25" s="317"/>
      <c r="BZ25" s="317"/>
      <c r="CA25" s="317"/>
      <c r="CB25" s="317"/>
      <c r="CC25" s="317"/>
      <c r="CD25" s="317"/>
      <c r="CE25" s="317"/>
      <c r="CF25" s="317"/>
      <c r="CG25" s="317"/>
      <c r="CH25" s="317"/>
      <c r="CI25" s="317"/>
    </row>
    <row r="26" spans="2:87" ht="30" customHeight="1" x14ac:dyDescent="0.25">
      <c r="B26" s="75">
        <f t="shared" si="7"/>
        <v>10</v>
      </c>
      <c r="C26" s="317" t="s">
        <v>367</v>
      </c>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317"/>
      <c r="AP26" s="317"/>
      <c r="AQ26" s="317"/>
      <c r="AR26" s="317"/>
      <c r="AS26" s="317"/>
      <c r="AT26" s="317"/>
      <c r="AU26" s="317"/>
      <c r="AV26" s="317"/>
      <c r="AW26" s="317"/>
      <c r="AX26" s="317"/>
      <c r="AY26" s="317"/>
      <c r="AZ26" s="317"/>
      <c r="BA26" s="317"/>
      <c r="BB26" s="317"/>
      <c r="BC26" s="317"/>
      <c r="BD26" s="317"/>
      <c r="BE26" s="317"/>
      <c r="BF26" s="317"/>
      <c r="BG26" s="317"/>
      <c r="BH26" s="317"/>
      <c r="BI26" s="317"/>
      <c r="BJ26" s="317"/>
      <c r="BK26" s="317"/>
      <c r="BL26" s="317"/>
      <c r="BM26" s="317"/>
      <c r="BN26" s="317"/>
      <c r="BO26" s="317"/>
      <c r="BP26" s="317"/>
      <c r="BQ26" s="317"/>
      <c r="BR26" s="317"/>
      <c r="BS26" s="317"/>
      <c r="BT26" s="317"/>
      <c r="BU26" s="317"/>
      <c r="BV26" s="317"/>
      <c r="BW26" s="317"/>
      <c r="BX26" s="317"/>
      <c r="BY26" s="317"/>
      <c r="BZ26" s="317"/>
      <c r="CA26" s="317"/>
      <c r="CB26" s="317"/>
      <c r="CC26" s="317"/>
      <c r="CD26" s="317"/>
      <c r="CE26" s="317"/>
      <c r="CF26" s="317"/>
      <c r="CG26" s="317"/>
      <c r="CH26" s="317"/>
      <c r="CI26" s="317"/>
    </row>
    <row r="27" spans="2:87" ht="30" customHeight="1" x14ac:dyDescent="0.25">
      <c r="B27" s="75">
        <f t="shared" si="7"/>
        <v>11</v>
      </c>
      <c r="C27" s="317" t="s">
        <v>368</v>
      </c>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c r="AR27" s="317"/>
      <c r="AS27" s="317"/>
      <c r="AT27" s="317"/>
      <c r="AU27" s="317"/>
      <c r="AV27" s="317"/>
      <c r="AW27" s="317"/>
      <c r="AX27" s="317"/>
      <c r="AY27" s="317"/>
      <c r="AZ27" s="317"/>
      <c r="BA27" s="317"/>
      <c r="BB27" s="317"/>
      <c r="BC27" s="317"/>
      <c r="BD27" s="317"/>
      <c r="BE27" s="317"/>
      <c r="BF27" s="317"/>
      <c r="BG27" s="317"/>
      <c r="BH27" s="317"/>
      <c r="BI27" s="317"/>
      <c r="BJ27" s="317"/>
      <c r="BK27" s="317"/>
      <c r="BL27" s="317"/>
      <c r="BM27" s="317"/>
      <c r="BN27" s="317"/>
      <c r="BO27" s="317"/>
      <c r="BP27" s="317"/>
      <c r="BQ27" s="317"/>
      <c r="BR27" s="317"/>
      <c r="BS27" s="317"/>
      <c r="BT27" s="317"/>
      <c r="BU27" s="317"/>
      <c r="BV27" s="317"/>
      <c r="BW27" s="317"/>
      <c r="BX27" s="317"/>
      <c r="BY27" s="317"/>
      <c r="BZ27" s="317"/>
      <c r="CA27" s="317"/>
      <c r="CB27" s="317"/>
      <c r="CC27" s="317"/>
      <c r="CD27" s="317"/>
      <c r="CE27" s="317"/>
      <c r="CF27" s="317"/>
      <c r="CG27" s="317"/>
      <c r="CH27" s="317"/>
      <c r="CI27" s="317"/>
    </row>
    <row r="28" spans="2:87" ht="30" customHeight="1" x14ac:dyDescent="0.25">
      <c r="B28" s="75">
        <f t="shared" si="7"/>
        <v>12</v>
      </c>
      <c r="C28" s="317" t="s">
        <v>369</v>
      </c>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c r="AS28" s="317"/>
      <c r="AT28" s="317"/>
      <c r="AU28" s="317"/>
      <c r="AV28" s="317"/>
      <c r="AW28" s="317"/>
      <c r="AX28" s="317"/>
      <c r="AY28" s="317"/>
      <c r="AZ28" s="317"/>
      <c r="BA28" s="317"/>
      <c r="BB28" s="317"/>
      <c r="BC28" s="317"/>
      <c r="BD28" s="317"/>
      <c r="BE28" s="317"/>
      <c r="BF28" s="317"/>
      <c r="BG28" s="317"/>
      <c r="BH28" s="317"/>
      <c r="BI28" s="317"/>
      <c r="BJ28" s="317"/>
      <c r="BK28" s="317"/>
      <c r="BL28" s="317"/>
      <c r="BM28" s="317"/>
      <c r="BN28" s="317"/>
      <c r="BO28" s="317"/>
      <c r="BP28" s="317"/>
      <c r="BQ28" s="317"/>
      <c r="BR28" s="317"/>
      <c r="BS28" s="317"/>
      <c r="BT28" s="317"/>
      <c r="BU28" s="317"/>
      <c r="BV28" s="317"/>
      <c r="BW28" s="317"/>
      <c r="BX28" s="317"/>
      <c r="BY28" s="317"/>
      <c r="BZ28" s="317"/>
      <c r="CA28" s="317"/>
      <c r="CB28" s="317"/>
      <c r="CC28" s="317"/>
      <c r="CD28" s="317"/>
      <c r="CE28" s="317"/>
      <c r="CF28" s="317"/>
      <c r="CG28" s="317"/>
      <c r="CH28" s="317"/>
      <c r="CI28" s="317"/>
    </row>
    <row r="29" spans="2:87" ht="30" customHeight="1" x14ac:dyDescent="0.25">
      <c r="B29" s="75">
        <f t="shared" si="7"/>
        <v>13</v>
      </c>
      <c r="C29" s="317" t="s">
        <v>370</v>
      </c>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7"/>
      <c r="AV29" s="317"/>
      <c r="AW29" s="317"/>
      <c r="AX29" s="317"/>
      <c r="AY29" s="317"/>
      <c r="AZ29" s="317"/>
      <c r="BA29" s="317"/>
      <c r="BB29" s="317"/>
      <c r="BC29" s="317"/>
      <c r="BD29" s="317"/>
      <c r="BE29" s="317"/>
      <c r="BF29" s="317"/>
      <c r="BG29" s="317"/>
      <c r="BH29" s="317"/>
      <c r="BI29" s="317"/>
      <c r="BJ29" s="317"/>
      <c r="BK29" s="317"/>
      <c r="BL29" s="317"/>
      <c r="BM29" s="317"/>
      <c r="BN29" s="317"/>
      <c r="BO29" s="317"/>
      <c r="BP29" s="317"/>
      <c r="BQ29" s="317"/>
      <c r="BR29" s="317"/>
      <c r="BS29" s="317"/>
      <c r="BT29" s="317"/>
      <c r="BU29" s="317"/>
      <c r="BV29" s="317"/>
      <c r="BW29" s="317"/>
      <c r="BX29" s="317"/>
      <c r="BY29" s="317"/>
      <c r="BZ29" s="317"/>
      <c r="CA29" s="317"/>
      <c r="CB29" s="317"/>
      <c r="CC29" s="317"/>
      <c r="CD29" s="317"/>
      <c r="CE29" s="317"/>
      <c r="CF29" s="317"/>
      <c r="CG29" s="317"/>
      <c r="CH29" s="317"/>
      <c r="CI29" s="317"/>
    </row>
    <row r="30" spans="2:87" ht="30" customHeight="1" x14ac:dyDescent="0.25">
      <c r="B30" s="75">
        <f t="shared" si="7"/>
        <v>14</v>
      </c>
      <c r="C30" s="317" t="s">
        <v>371</v>
      </c>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17"/>
      <c r="AY30" s="317"/>
      <c r="AZ30" s="317"/>
      <c r="BA30" s="317"/>
      <c r="BB30" s="317"/>
      <c r="BC30" s="317"/>
      <c r="BD30" s="317"/>
      <c r="BE30" s="317"/>
      <c r="BF30" s="317"/>
      <c r="BG30" s="317"/>
      <c r="BH30" s="317"/>
      <c r="BI30" s="317"/>
      <c r="BJ30" s="317"/>
      <c r="BK30" s="317"/>
      <c r="BL30" s="317"/>
      <c r="BM30" s="317"/>
      <c r="BN30" s="317"/>
      <c r="BO30" s="317"/>
      <c r="BP30" s="317"/>
      <c r="BQ30" s="317"/>
      <c r="BR30" s="317"/>
      <c r="BS30" s="317"/>
      <c r="BT30" s="317"/>
      <c r="BU30" s="317"/>
      <c r="BV30" s="317"/>
      <c r="BW30" s="317"/>
      <c r="BX30" s="317"/>
      <c r="BY30" s="317"/>
      <c r="BZ30" s="317"/>
      <c r="CA30" s="317"/>
      <c r="CB30" s="317"/>
      <c r="CC30" s="317"/>
      <c r="CD30" s="317"/>
      <c r="CE30" s="317"/>
      <c r="CF30" s="317"/>
      <c r="CG30" s="317"/>
      <c r="CH30" s="317"/>
      <c r="CI30" s="317"/>
    </row>
    <row r="31" spans="2:87" ht="30" customHeight="1" x14ac:dyDescent="0.25">
      <c r="B31" s="75">
        <f t="shared" si="7"/>
        <v>15</v>
      </c>
      <c r="C31" s="317" t="s">
        <v>372</v>
      </c>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7"/>
      <c r="CF31" s="317"/>
      <c r="CG31" s="317"/>
      <c r="CH31" s="317"/>
      <c r="CI31" s="317"/>
    </row>
    <row r="32" spans="2:87" ht="30" customHeight="1" x14ac:dyDescent="0.25">
      <c r="B32" s="75">
        <f t="shared" si="7"/>
        <v>16</v>
      </c>
      <c r="C32" s="317" t="s">
        <v>373</v>
      </c>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c r="AS32" s="317"/>
      <c r="AT32" s="317"/>
      <c r="AU32" s="317"/>
      <c r="AV32" s="317"/>
      <c r="AW32" s="317"/>
      <c r="AX32" s="317"/>
      <c r="AY32" s="317"/>
      <c r="AZ32" s="317"/>
      <c r="BA32" s="317"/>
      <c r="BB32" s="317"/>
      <c r="BC32" s="317"/>
      <c r="BD32" s="317"/>
      <c r="BE32" s="317"/>
      <c r="BF32" s="317"/>
      <c r="BG32" s="317"/>
      <c r="BH32" s="317"/>
      <c r="BI32" s="317"/>
      <c r="BJ32" s="317"/>
      <c r="BK32" s="317"/>
      <c r="BL32" s="317"/>
      <c r="BM32" s="317"/>
      <c r="BN32" s="317"/>
      <c r="BO32" s="317"/>
      <c r="BP32" s="317"/>
      <c r="BQ32" s="317"/>
      <c r="BR32" s="317"/>
      <c r="BS32" s="317"/>
      <c r="BT32" s="317"/>
      <c r="BU32" s="317"/>
      <c r="BV32" s="317"/>
      <c r="BW32" s="317"/>
      <c r="BX32" s="317"/>
      <c r="BY32" s="317"/>
      <c r="BZ32" s="317"/>
      <c r="CA32" s="317"/>
      <c r="CB32" s="317"/>
      <c r="CC32" s="317"/>
      <c r="CD32" s="317"/>
      <c r="CE32" s="317"/>
      <c r="CF32" s="317"/>
      <c r="CG32" s="317"/>
      <c r="CH32" s="317"/>
      <c r="CI32" s="317"/>
    </row>
    <row r="33" spans="2:87" ht="30" customHeight="1" x14ac:dyDescent="0.25">
      <c r="B33" s="75">
        <f t="shared" si="7"/>
        <v>17</v>
      </c>
      <c r="C33" s="317" t="s">
        <v>374</v>
      </c>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7"/>
      <c r="AY33" s="317"/>
      <c r="AZ33" s="317"/>
      <c r="BA33" s="317"/>
      <c r="BB33" s="317"/>
      <c r="BC33" s="317"/>
      <c r="BD33" s="317"/>
      <c r="BE33" s="317"/>
      <c r="BF33" s="317"/>
      <c r="BG33" s="317"/>
      <c r="BH33" s="317"/>
      <c r="BI33" s="317"/>
      <c r="BJ33" s="317"/>
      <c r="BK33" s="317"/>
      <c r="BL33" s="317"/>
      <c r="BM33" s="317"/>
      <c r="BN33" s="317"/>
      <c r="BO33" s="317"/>
      <c r="BP33" s="317"/>
      <c r="BQ33" s="317"/>
      <c r="BR33" s="317"/>
      <c r="BS33" s="317"/>
      <c r="BT33" s="317"/>
      <c r="BU33" s="317"/>
      <c r="BV33" s="317"/>
      <c r="BW33" s="317"/>
      <c r="BX33" s="317"/>
      <c r="BY33" s="317"/>
      <c r="BZ33" s="317"/>
      <c r="CA33" s="317"/>
      <c r="CB33" s="317"/>
      <c r="CC33" s="317"/>
      <c r="CD33" s="317"/>
      <c r="CE33" s="317"/>
      <c r="CF33" s="317"/>
      <c r="CG33" s="317"/>
      <c r="CH33" s="317"/>
      <c r="CI33" s="317"/>
    </row>
    <row r="34" spans="2:87" ht="30" customHeight="1" x14ac:dyDescent="0.25">
      <c r="B34" s="75">
        <f t="shared" si="7"/>
        <v>18</v>
      </c>
      <c r="C34" s="317" t="s">
        <v>375</v>
      </c>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317"/>
      <c r="AQ34" s="317"/>
      <c r="AR34" s="317"/>
      <c r="AS34" s="317"/>
      <c r="AT34" s="317"/>
      <c r="AU34" s="317"/>
      <c r="AV34" s="317"/>
      <c r="AW34" s="317"/>
      <c r="AX34" s="317"/>
      <c r="AY34" s="317"/>
      <c r="AZ34" s="317"/>
      <c r="BA34" s="317"/>
      <c r="BB34" s="317"/>
      <c r="BC34" s="317"/>
      <c r="BD34" s="317"/>
      <c r="BE34" s="317"/>
      <c r="BF34" s="317"/>
      <c r="BG34" s="317"/>
      <c r="BH34" s="317"/>
      <c r="BI34" s="317"/>
      <c r="BJ34" s="317"/>
      <c r="BK34" s="317"/>
      <c r="BL34" s="317"/>
      <c r="BM34" s="317"/>
      <c r="BN34" s="317"/>
      <c r="BO34" s="317"/>
      <c r="BP34" s="317"/>
      <c r="BQ34" s="317"/>
      <c r="BR34" s="317"/>
      <c r="BS34" s="317"/>
      <c r="BT34" s="317"/>
      <c r="BU34" s="317"/>
      <c r="BV34" s="317"/>
      <c r="BW34" s="317"/>
      <c r="BX34" s="317"/>
      <c r="BY34" s="317"/>
      <c r="BZ34" s="317"/>
      <c r="CA34" s="317"/>
      <c r="CB34" s="317"/>
      <c r="CC34" s="317"/>
      <c r="CD34" s="317"/>
      <c r="CE34" s="317"/>
      <c r="CF34" s="317"/>
      <c r="CG34" s="317"/>
      <c r="CH34" s="317"/>
      <c r="CI34" s="317"/>
    </row>
    <row r="35" spans="2:87" ht="30" customHeight="1" x14ac:dyDescent="0.25">
      <c r="B35" s="75">
        <f t="shared" si="7"/>
        <v>19</v>
      </c>
      <c r="C35" s="317" t="s">
        <v>376</v>
      </c>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317"/>
      <c r="AZ35" s="317"/>
      <c r="BA35" s="317"/>
      <c r="BB35" s="317"/>
      <c r="BC35" s="317"/>
      <c r="BD35" s="317"/>
      <c r="BE35" s="317"/>
      <c r="BF35" s="317"/>
      <c r="BG35" s="317"/>
      <c r="BH35" s="317"/>
      <c r="BI35" s="317"/>
      <c r="BJ35" s="317"/>
      <c r="BK35" s="317"/>
      <c r="BL35" s="317"/>
      <c r="BM35" s="317"/>
      <c r="BN35" s="317"/>
      <c r="BO35" s="317"/>
      <c r="BP35" s="317"/>
      <c r="BQ35" s="317"/>
      <c r="BR35" s="317"/>
      <c r="BS35" s="317"/>
      <c r="BT35" s="317"/>
      <c r="BU35" s="317"/>
      <c r="BV35" s="317"/>
      <c r="BW35" s="317"/>
      <c r="BX35" s="317"/>
      <c r="BY35" s="317"/>
      <c r="BZ35" s="317"/>
      <c r="CA35" s="317"/>
      <c r="CB35" s="317"/>
      <c r="CC35" s="317"/>
      <c r="CD35" s="317"/>
      <c r="CE35" s="317"/>
      <c r="CF35" s="317"/>
      <c r="CG35" s="317"/>
      <c r="CH35" s="317"/>
      <c r="CI35" s="317"/>
    </row>
    <row r="36" spans="2:87" ht="30" customHeight="1" x14ac:dyDescent="0.25">
      <c r="B36" s="75">
        <f t="shared" si="7"/>
        <v>20</v>
      </c>
      <c r="C36" s="317" t="s">
        <v>377</v>
      </c>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c r="AU36" s="317"/>
      <c r="AV36" s="317"/>
      <c r="AW36" s="317"/>
      <c r="AX36" s="317"/>
      <c r="AY36" s="317"/>
      <c r="AZ36" s="317"/>
      <c r="BA36" s="317"/>
      <c r="BB36" s="317"/>
      <c r="BC36" s="317"/>
      <c r="BD36" s="317"/>
      <c r="BE36" s="317"/>
      <c r="BF36" s="317"/>
      <c r="BG36" s="317"/>
      <c r="BH36" s="317"/>
      <c r="BI36" s="317"/>
      <c r="BJ36" s="317"/>
      <c r="BK36" s="317"/>
      <c r="BL36" s="317"/>
      <c r="BM36" s="317"/>
      <c r="BN36" s="317"/>
      <c r="BO36" s="317"/>
      <c r="BP36" s="317"/>
      <c r="BQ36" s="317"/>
      <c r="BR36" s="317"/>
      <c r="BS36" s="317"/>
      <c r="BT36" s="317"/>
      <c r="BU36" s="317"/>
      <c r="BV36" s="317"/>
      <c r="BW36" s="317"/>
      <c r="BX36" s="317"/>
      <c r="BY36" s="317"/>
      <c r="BZ36" s="317"/>
      <c r="CA36" s="317"/>
      <c r="CB36" s="317"/>
      <c r="CC36" s="317"/>
      <c r="CD36" s="317"/>
      <c r="CE36" s="317"/>
      <c r="CF36" s="317"/>
      <c r="CG36" s="317"/>
      <c r="CH36" s="317"/>
      <c r="CI36" s="317"/>
    </row>
    <row r="37" spans="2:87" ht="30" customHeight="1" x14ac:dyDescent="0.25">
      <c r="B37" s="75">
        <f t="shared" si="7"/>
        <v>21</v>
      </c>
      <c r="C37" s="317" t="s">
        <v>378</v>
      </c>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c r="BJ37" s="317"/>
      <c r="BK37" s="317"/>
      <c r="BL37" s="317"/>
      <c r="BM37" s="317"/>
      <c r="BN37" s="317"/>
      <c r="BO37" s="317"/>
      <c r="BP37" s="317"/>
      <c r="BQ37" s="317"/>
      <c r="BR37" s="317"/>
      <c r="BS37" s="317"/>
      <c r="BT37" s="317"/>
      <c r="BU37" s="317"/>
      <c r="BV37" s="317"/>
      <c r="BW37" s="317"/>
      <c r="BX37" s="317"/>
      <c r="BY37" s="317"/>
      <c r="BZ37" s="317"/>
      <c r="CA37" s="317"/>
      <c r="CB37" s="317"/>
      <c r="CC37" s="317"/>
      <c r="CD37" s="317"/>
      <c r="CE37" s="317"/>
      <c r="CF37" s="317"/>
      <c r="CG37" s="317"/>
      <c r="CH37" s="317"/>
      <c r="CI37" s="317"/>
    </row>
    <row r="38" spans="2:87" ht="30" customHeight="1" x14ac:dyDescent="0.25">
      <c r="B38" s="75">
        <f t="shared" si="7"/>
        <v>22</v>
      </c>
      <c r="C38" s="317" t="s">
        <v>379</v>
      </c>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7"/>
      <c r="BR38" s="317"/>
      <c r="BS38" s="317"/>
      <c r="BT38" s="317"/>
      <c r="BU38" s="317"/>
      <c r="BV38" s="317"/>
      <c r="BW38" s="317"/>
      <c r="BX38" s="317"/>
      <c r="BY38" s="317"/>
      <c r="BZ38" s="317"/>
      <c r="CA38" s="317"/>
      <c r="CB38" s="317"/>
      <c r="CC38" s="317"/>
      <c r="CD38" s="317"/>
      <c r="CE38" s="317"/>
      <c r="CF38" s="317"/>
      <c r="CG38" s="317"/>
      <c r="CH38" s="317"/>
      <c r="CI38" s="317"/>
    </row>
    <row r="39" spans="2:87" ht="30" customHeight="1" x14ac:dyDescent="0.25">
      <c r="B39" s="75">
        <f t="shared" si="7"/>
        <v>23</v>
      </c>
      <c r="C39" s="317" t="s">
        <v>380</v>
      </c>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7"/>
      <c r="BC39" s="317"/>
      <c r="BD39" s="317"/>
      <c r="BE39" s="317"/>
      <c r="BF39" s="317"/>
      <c r="BG39" s="317"/>
      <c r="BH39" s="317"/>
      <c r="BI39" s="317"/>
      <c r="BJ39" s="317"/>
      <c r="BK39" s="317"/>
      <c r="BL39" s="317"/>
      <c r="BM39" s="317"/>
      <c r="BN39" s="317"/>
      <c r="BO39" s="317"/>
      <c r="BP39" s="317"/>
      <c r="BQ39" s="317"/>
      <c r="BR39" s="317"/>
      <c r="BS39" s="317"/>
      <c r="BT39" s="317"/>
      <c r="BU39" s="317"/>
      <c r="BV39" s="317"/>
      <c r="BW39" s="317"/>
      <c r="BX39" s="317"/>
      <c r="BY39" s="317"/>
      <c r="BZ39" s="317"/>
      <c r="CA39" s="317"/>
      <c r="CB39" s="317"/>
      <c r="CC39" s="317"/>
      <c r="CD39" s="317"/>
      <c r="CE39" s="317"/>
      <c r="CF39" s="317"/>
      <c r="CG39" s="317"/>
      <c r="CH39" s="317"/>
      <c r="CI39" s="317"/>
    </row>
    <row r="40" spans="2:87" ht="30" customHeight="1" x14ac:dyDescent="0.25">
      <c r="B40" s="75">
        <f t="shared" si="7"/>
        <v>24</v>
      </c>
      <c r="C40" s="317" t="s">
        <v>381</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7"/>
      <c r="AX40" s="317"/>
      <c r="AY40" s="317"/>
      <c r="AZ40" s="317"/>
      <c r="BA40" s="317"/>
      <c r="BB40" s="317"/>
      <c r="BC40" s="317"/>
      <c r="BD40" s="317"/>
      <c r="BE40" s="317"/>
      <c r="BF40" s="317"/>
      <c r="BG40" s="317"/>
      <c r="BH40" s="317"/>
      <c r="BI40" s="317"/>
      <c r="BJ40" s="317"/>
      <c r="BK40" s="317"/>
      <c r="BL40" s="317"/>
      <c r="BM40" s="317"/>
      <c r="BN40" s="317"/>
      <c r="BO40" s="317"/>
      <c r="BP40" s="317"/>
      <c r="BQ40" s="317"/>
      <c r="BR40" s="317"/>
      <c r="BS40" s="317"/>
      <c r="BT40" s="317"/>
      <c r="BU40" s="317"/>
      <c r="BV40" s="317"/>
      <c r="BW40" s="317"/>
      <c r="BX40" s="317"/>
      <c r="BY40" s="317"/>
      <c r="BZ40" s="317"/>
      <c r="CA40" s="317"/>
      <c r="CB40" s="317"/>
      <c r="CC40" s="317"/>
      <c r="CD40" s="317"/>
      <c r="CE40" s="317"/>
      <c r="CF40" s="317"/>
      <c r="CG40" s="317"/>
      <c r="CH40" s="317"/>
      <c r="CI40" s="317"/>
    </row>
    <row r="41" spans="2:87" ht="30" customHeight="1" x14ac:dyDescent="0.25">
      <c r="B41" s="75">
        <f t="shared" si="7"/>
        <v>25</v>
      </c>
      <c r="C41" s="317" t="s">
        <v>382</v>
      </c>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c r="AP41" s="317"/>
      <c r="AQ41" s="317"/>
      <c r="AR41" s="317"/>
      <c r="AS41" s="317"/>
      <c r="AT41" s="317"/>
      <c r="AU41" s="317"/>
      <c r="AV41" s="317"/>
      <c r="AW41" s="317"/>
      <c r="AX41" s="317"/>
      <c r="AY41" s="317"/>
      <c r="AZ41" s="317"/>
      <c r="BA41" s="317"/>
      <c r="BB41" s="317"/>
      <c r="BC41" s="317"/>
      <c r="BD41" s="317"/>
      <c r="BE41" s="317"/>
      <c r="BF41" s="317"/>
      <c r="BG41" s="317"/>
      <c r="BH41" s="317"/>
      <c r="BI41" s="317"/>
      <c r="BJ41" s="317"/>
      <c r="BK41" s="317"/>
      <c r="BL41" s="317"/>
      <c r="BM41" s="317"/>
      <c r="BN41" s="317"/>
      <c r="BO41" s="317"/>
      <c r="BP41" s="317"/>
      <c r="BQ41" s="317"/>
      <c r="BR41" s="317"/>
      <c r="BS41" s="317"/>
      <c r="BT41" s="317"/>
      <c r="BU41" s="317"/>
      <c r="BV41" s="317"/>
      <c r="BW41" s="317"/>
      <c r="BX41" s="317"/>
      <c r="BY41" s="317"/>
      <c r="BZ41" s="317"/>
      <c r="CA41" s="317"/>
      <c r="CB41" s="317"/>
      <c r="CC41" s="317"/>
      <c r="CD41" s="317"/>
      <c r="CE41" s="317"/>
      <c r="CF41" s="317"/>
      <c r="CG41" s="317"/>
      <c r="CH41" s="317"/>
      <c r="CI41" s="317"/>
    </row>
    <row r="42" spans="2:87" ht="30" customHeight="1" x14ac:dyDescent="0.25">
      <c r="B42" s="75">
        <f t="shared" si="7"/>
        <v>26</v>
      </c>
      <c r="C42" s="317" t="s">
        <v>383</v>
      </c>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317"/>
      <c r="AY42" s="317"/>
      <c r="AZ42" s="317"/>
      <c r="BA42" s="317"/>
      <c r="BB42" s="317"/>
      <c r="BC42" s="317"/>
      <c r="BD42" s="317"/>
      <c r="BE42" s="317"/>
      <c r="BF42" s="317"/>
      <c r="BG42" s="317"/>
      <c r="BH42" s="317"/>
      <c r="BI42" s="317"/>
      <c r="BJ42" s="317"/>
      <c r="BK42" s="317"/>
      <c r="BL42" s="317"/>
      <c r="BM42" s="317"/>
      <c r="BN42" s="317"/>
      <c r="BO42" s="317"/>
      <c r="BP42" s="317"/>
      <c r="BQ42" s="317"/>
      <c r="BR42" s="317"/>
      <c r="BS42" s="317"/>
      <c r="BT42" s="317"/>
      <c r="BU42" s="317"/>
      <c r="BV42" s="317"/>
      <c r="BW42" s="317"/>
      <c r="BX42" s="317"/>
      <c r="BY42" s="317"/>
      <c r="BZ42" s="317"/>
      <c r="CA42" s="317"/>
      <c r="CB42" s="317"/>
      <c r="CC42" s="317"/>
      <c r="CD42" s="317"/>
      <c r="CE42" s="317"/>
      <c r="CF42" s="317"/>
      <c r="CG42" s="317"/>
      <c r="CH42" s="317"/>
      <c r="CI42" s="317"/>
    </row>
    <row r="43" spans="2:87" ht="30" customHeight="1" x14ac:dyDescent="0.25">
      <c r="B43" s="75">
        <f t="shared" si="7"/>
        <v>27</v>
      </c>
      <c r="C43" s="317" t="s">
        <v>384</v>
      </c>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317"/>
      <c r="BA43" s="317"/>
      <c r="BB43" s="317"/>
      <c r="BC43" s="317"/>
      <c r="BD43" s="317"/>
      <c r="BE43" s="317"/>
      <c r="BF43" s="317"/>
      <c r="BG43" s="317"/>
      <c r="BH43" s="317"/>
      <c r="BI43" s="317"/>
      <c r="BJ43" s="317"/>
      <c r="BK43" s="317"/>
      <c r="BL43" s="317"/>
      <c r="BM43" s="317"/>
      <c r="BN43" s="317"/>
      <c r="BO43" s="317"/>
      <c r="BP43" s="317"/>
      <c r="BQ43" s="317"/>
      <c r="BR43" s="317"/>
      <c r="BS43" s="317"/>
      <c r="BT43" s="317"/>
      <c r="BU43" s="317"/>
      <c r="BV43" s="317"/>
      <c r="BW43" s="317"/>
      <c r="BX43" s="317"/>
      <c r="BY43" s="317"/>
      <c r="BZ43" s="317"/>
      <c r="CA43" s="317"/>
      <c r="CB43" s="317"/>
      <c r="CC43" s="317"/>
      <c r="CD43" s="317"/>
      <c r="CE43" s="317"/>
      <c r="CF43" s="317"/>
      <c r="CG43" s="317"/>
      <c r="CH43" s="317"/>
      <c r="CI43" s="317"/>
    </row>
  </sheetData>
  <mergeCells count="85">
    <mergeCell ref="A1:CL1"/>
    <mergeCell ref="B3:B6"/>
    <mergeCell ref="F3:H3"/>
    <mergeCell ref="CI3:CI6"/>
    <mergeCell ref="F5:H5"/>
    <mergeCell ref="R5:T5"/>
    <mergeCell ref="U3:W3"/>
    <mergeCell ref="U5:W5"/>
    <mergeCell ref="X3:Z3"/>
    <mergeCell ref="AD5:AF5"/>
    <mergeCell ref="AG3:AI3"/>
    <mergeCell ref="AG5:AI5"/>
    <mergeCell ref="BT3:BV3"/>
    <mergeCell ref="BB3:BD3"/>
    <mergeCell ref="BE3:BG3"/>
    <mergeCell ref="BH3:BJ3"/>
    <mergeCell ref="C17:CI17"/>
    <mergeCell ref="C18:CI18"/>
    <mergeCell ref="C19:CI19"/>
    <mergeCell ref="I3:K3"/>
    <mergeCell ref="I5:K5"/>
    <mergeCell ref="L3:N3"/>
    <mergeCell ref="L5:N5"/>
    <mergeCell ref="O3:Q3"/>
    <mergeCell ref="O5:Q5"/>
    <mergeCell ref="R3:T3"/>
    <mergeCell ref="C16:CI16"/>
    <mergeCell ref="AY3:BA3"/>
    <mergeCell ref="X5:Z5"/>
    <mergeCell ref="AA3:AC3"/>
    <mergeCell ref="AA5:AC5"/>
    <mergeCell ref="AD3:AF3"/>
    <mergeCell ref="AY5:BA5"/>
    <mergeCell ref="BB5:BD5"/>
    <mergeCell ref="AJ3:AL3"/>
    <mergeCell ref="AM3:AO3"/>
    <mergeCell ref="AP3:AR3"/>
    <mergeCell ref="AS3:AU3"/>
    <mergeCell ref="AV3:AX3"/>
    <mergeCell ref="AJ5:AL5"/>
    <mergeCell ref="AM5:AO5"/>
    <mergeCell ref="AP5:AR5"/>
    <mergeCell ref="AS5:AU5"/>
    <mergeCell ref="AV5:AX5"/>
    <mergeCell ref="BE5:BG5"/>
    <mergeCell ref="BH5:BJ5"/>
    <mergeCell ref="BK3:BM3"/>
    <mergeCell ref="BN3:BP3"/>
    <mergeCell ref="BQ3:BS3"/>
    <mergeCell ref="BK5:BM5"/>
    <mergeCell ref="BN5:BP5"/>
    <mergeCell ref="BQ5:BS5"/>
    <mergeCell ref="BT5:BV5"/>
    <mergeCell ref="BW5:BY5"/>
    <mergeCell ref="BZ5:CB5"/>
    <mergeCell ref="CC5:CE5"/>
    <mergeCell ref="CF5:CH5"/>
    <mergeCell ref="BW3:BY3"/>
    <mergeCell ref="BZ3:CB3"/>
    <mergeCell ref="CC3:CE3"/>
    <mergeCell ref="CF3:CH3"/>
    <mergeCell ref="C31:CI31"/>
    <mergeCell ref="C20:CI20"/>
    <mergeCell ref="C21:CI21"/>
    <mergeCell ref="C22:CI22"/>
    <mergeCell ref="C23:CI23"/>
    <mergeCell ref="C24:CI24"/>
    <mergeCell ref="C25:CI25"/>
    <mergeCell ref="C26:CI26"/>
    <mergeCell ref="C27:CI27"/>
    <mergeCell ref="C28:CI28"/>
    <mergeCell ref="C29:CI29"/>
    <mergeCell ref="C30:CI30"/>
    <mergeCell ref="C43:CI43"/>
    <mergeCell ref="C32:CI32"/>
    <mergeCell ref="C33:CI33"/>
    <mergeCell ref="C34:CI34"/>
    <mergeCell ref="C35:CI35"/>
    <mergeCell ref="C36:CI36"/>
    <mergeCell ref="C37:CI37"/>
    <mergeCell ref="C38:CI38"/>
    <mergeCell ref="C39:CI39"/>
    <mergeCell ref="C40:CI40"/>
    <mergeCell ref="C41:CI41"/>
    <mergeCell ref="C42:CI4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IJ60"/>
  <sheetViews>
    <sheetView zoomScaleNormal="100" workbookViewId="0">
      <pane xSplit="1" topLeftCell="B1" activePane="topRight" state="frozen"/>
      <selection activeCell="D16" sqref="D16:M16"/>
      <selection pane="topRight" activeCell="B15" sqref="B15"/>
    </sheetView>
  </sheetViews>
  <sheetFormatPr defaultColWidth="36.85546875" defaultRowHeight="12.75" customHeight="1" x14ac:dyDescent="0.25"/>
  <cols>
    <col min="1" max="1" width="18.5703125" style="135" customWidth="1"/>
    <col min="2" max="9" width="31.42578125" style="134" customWidth="1"/>
    <col min="10" max="26" width="36.85546875" style="134" customWidth="1"/>
    <col min="27" max="27" width="37" style="134" customWidth="1"/>
    <col min="28" max="34" width="36.85546875" style="134" customWidth="1"/>
    <col min="35" max="43" width="36.85546875" style="135" customWidth="1"/>
    <col min="44" max="44" width="37.140625" style="135" customWidth="1"/>
    <col min="45" max="46" width="36.85546875" style="135" customWidth="1"/>
    <col min="47" max="47" width="36.5703125" style="135" customWidth="1"/>
    <col min="48" max="49" width="36.85546875" style="135" customWidth="1"/>
    <col min="50" max="50" width="36.5703125" style="135" customWidth="1"/>
    <col min="51" max="51" width="37" style="135" customWidth="1"/>
    <col min="52" max="70" width="36.85546875" style="135" customWidth="1"/>
    <col min="71" max="71" width="37" style="135" customWidth="1"/>
    <col min="72" max="89" width="36.85546875" style="135" customWidth="1"/>
    <col min="90" max="90" width="36.5703125" style="135" customWidth="1"/>
    <col min="91" max="103" width="36.85546875" style="135" customWidth="1"/>
    <col min="104" max="104" width="36.5703125" style="135" customWidth="1"/>
    <col min="105" max="107" width="36.85546875" style="135" customWidth="1"/>
    <col min="108" max="108" width="36.5703125" style="135" customWidth="1"/>
    <col min="109" max="116" width="36.85546875" style="135" customWidth="1"/>
    <col min="117" max="117" width="36.5703125" style="135" customWidth="1"/>
    <col min="118" max="255" width="36.85546875" style="135"/>
    <col min="256" max="256" width="18.5703125" style="135" customWidth="1"/>
    <col min="257" max="265" width="31.42578125" style="135" customWidth="1"/>
    <col min="266" max="282" width="36.85546875" style="135" customWidth="1"/>
    <col min="283" max="283" width="37" style="135" customWidth="1"/>
    <col min="284" max="299" width="36.85546875" style="135" customWidth="1"/>
    <col min="300" max="300" width="37.140625" style="135" customWidth="1"/>
    <col min="301" max="302" width="36.85546875" style="135" customWidth="1"/>
    <col min="303" max="303" width="36.5703125" style="135" customWidth="1"/>
    <col min="304" max="305" width="36.85546875" style="135" customWidth="1"/>
    <col min="306" max="306" width="36.5703125" style="135" customWidth="1"/>
    <col min="307" max="307" width="37" style="135" customWidth="1"/>
    <col min="308" max="326" width="36.85546875" style="135" customWidth="1"/>
    <col min="327" max="327" width="37" style="135" customWidth="1"/>
    <col min="328" max="345" width="36.85546875" style="135" customWidth="1"/>
    <col min="346" max="346" width="36.5703125" style="135" customWidth="1"/>
    <col min="347" max="359" width="36.85546875" style="135" customWidth="1"/>
    <col min="360" max="360" width="36.5703125" style="135" customWidth="1"/>
    <col min="361" max="363" width="36.85546875" style="135" customWidth="1"/>
    <col min="364" max="364" width="36.5703125" style="135" customWidth="1"/>
    <col min="365" max="372" width="36.85546875" style="135" customWidth="1"/>
    <col min="373" max="373" width="36.5703125" style="135" customWidth="1"/>
    <col min="374" max="511" width="36.85546875" style="135"/>
    <col min="512" max="512" width="18.5703125" style="135" customWidth="1"/>
    <col min="513" max="521" width="31.42578125" style="135" customWidth="1"/>
    <col min="522" max="538" width="36.85546875" style="135" customWidth="1"/>
    <col min="539" max="539" width="37" style="135" customWidth="1"/>
    <col min="540" max="555" width="36.85546875" style="135" customWidth="1"/>
    <col min="556" max="556" width="37.140625" style="135" customWidth="1"/>
    <col min="557" max="558" width="36.85546875" style="135" customWidth="1"/>
    <col min="559" max="559" width="36.5703125" style="135" customWidth="1"/>
    <col min="560" max="561" width="36.85546875" style="135" customWidth="1"/>
    <col min="562" max="562" width="36.5703125" style="135" customWidth="1"/>
    <col min="563" max="563" width="37" style="135" customWidth="1"/>
    <col min="564" max="582" width="36.85546875" style="135" customWidth="1"/>
    <col min="583" max="583" width="37" style="135" customWidth="1"/>
    <col min="584" max="601" width="36.85546875" style="135" customWidth="1"/>
    <col min="602" max="602" width="36.5703125" style="135" customWidth="1"/>
    <col min="603" max="615" width="36.85546875" style="135" customWidth="1"/>
    <col min="616" max="616" width="36.5703125" style="135" customWidth="1"/>
    <col min="617" max="619" width="36.85546875" style="135" customWidth="1"/>
    <col min="620" max="620" width="36.5703125" style="135" customWidth="1"/>
    <col min="621" max="628" width="36.85546875" style="135" customWidth="1"/>
    <col min="629" max="629" width="36.5703125" style="135" customWidth="1"/>
    <col min="630" max="767" width="36.85546875" style="135"/>
    <col min="768" max="768" width="18.5703125" style="135" customWidth="1"/>
    <col min="769" max="777" width="31.42578125" style="135" customWidth="1"/>
    <col min="778" max="794" width="36.85546875" style="135" customWidth="1"/>
    <col min="795" max="795" width="37" style="135" customWidth="1"/>
    <col min="796" max="811" width="36.85546875" style="135" customWidth="1"/>
    <col min="812" max="812" width="37.140625" style="135" customWidth="1"/>
    <col min="813" max="814" width="36.85546875" style="135" customWidth="1"/>
    <col min="815" max="815" width="36.5703125" style="135" customWidth="1"/>
    <col min="816" max="817" width="36.85546875" style="135" customWidth="1"/>
    <col min="818" max="818" width="36.5703125" style="135" customWidth="1"/>
    <col min="819" max="819" width="37" style="135" customWidth="1"/>
    <col min="820" max="838" width="36.85546875" style="135" customWidth="1"/>
    <col min="839" max="839" width="37" style="135" customWidth="1"/>
    <col min="840" max="857" width="36.85546875" style="135" customWidth="1"/>
    <col min="858" max="858" width="36.5703125" style="135" customWidth="1"/>
    <col min="859" max="871" width="36.85546875" style="135" customWidth="1"/>
    <col min="872" max="872" width="36.5703125" style="135" customWidth="1"/>
    <col min="873" max="875" width="36.85546875" style="135" customWidth="1"/>
    <col min="876" max="876" width="36.5703125" style="135" customWidth="1"/>
    <col min="877" max="884" width="36.85546875" style="135" customWidth="1"/>
    <col min="885" max="885" width="36.5703125" style="135" customWidth="1"/>
    <col min="886" max="1023" width="36.85546875" style="135"/>
    <col min="1024" max="1024" width="18.5703125" style="135" customWidth="1"/>
    <col min="1025" max="1033" width="31.42578125" style="135" customWidth="1"/>
    <col min="1034" max="1050" width="36.85546875" style="135" customWidth="1"/>
    <col min="1051" max="1051" width="37" style="135" customWidth="1"/>
    <col min="1052" max="1067" width="36.85546875" style="135" customWidth="1"/>
    <col min="1068" max="1068" width="37.140625" style="135" customWidth="1"/>
    <col min="1069" max="1070" width="36.85546875" style="135" customWidth="1"/>
    <col min="1071" max="1071" width="36.5703125" style="135" customWidth="1"/>
    <col min="1072" max="1073" width="36.85546875" style="135" customWidth="1"/>
    <col min="1074" max="1074" width="36.5703125" style="135" customWidth="1"/>
    <col min="1075" max="1075" width="37" style="135" customWidth="1"/>
    <col min="1076" max="1094" width="36.85546875" style="135" customWidth="1"/>
    <col min="1095" max="1095" width="37" style="135" customWidth="1"/>
    <col min="1096" max="1113" width="36.85546875" style="135" customWidth="1"/>
    <col min="1114" max="1114" width="36.5703125" style="135" customWidth="1"/>
    <col min="1115" max="1127" width="36.85546875" style="135" customWidth="1"/>
    <col min="1128" max="1128" width="36.5703125" style="135" customWidth="1"/>
    <col min="1129" max="1131" width="36.85546875" style="135" customWidth="1"/>
    <col min="1132" max="1132" width="36.5703125" style="135" customWidth="1"/>
    <col min="1133" max="1140" width="36.85546875" style="135" customWidth="1"/>
    <col min="1141" max="1141" width="36.5703125" style="135" customWidth="1"/>
    <col min="1142" max="1279" width="36.85546875" style="135"/>
    <col min="1280" max="1280" width="18.5703125" style="135" customWidth="1"/>
    <col min="1281" max="1289" width="31.42578125" style="135" customWidth="1"/>
    <col min="1290" max="1306" width="36.85546875" style="135" customWidth="1"/>
    <col min="1307" max="1307" width="37" style="135" customWidth="1"/>
    <col min="1308" max="1323" width="36.85546875" style="135" customWidth="1"/>
    <col min="1324" max="1324" width="37.140625" style="135" customWidth="1"/>
    <col min="1325" max="1326" width="36.85546875" style="135" customWidth="1"/>
    <col min="1327" max="1327" width="36.5703125" style="135" customWidth="1"/>
    <col min="1328" max="1329" width="36.85546875" style="135" customWidth="1"/>
    <col min="1330" max="1330" width="36.5703125" style="135" customWidth="1"/>
    <col min="1331" max="1331" width="37" style="135" customWidth="1"/>
    <col min="1332" max="1350" width="36.85546875" style="135" customWidth="1"/>
    <col min="1351" max="1351" width="37" style="135" customWidth="1"/>
    <col min="1352" max="1369" width="36.85546875" style="135" customWidth="1"/>
    <col min="1370" max="1370" width="36.5703125" style="135" customWidth="1"/>
    <col min="1371" max="1383" width="36.85546875" style="135" customWidth="1"/>
    <col min="1384" max="1384" width="36.5703125" style="135" customWidth="1"/>
    <col min="1385" max="1387" width="36.85546875" style="135" customWidth="1"/>
    <col min="1388" max="1388" width="36.5703125" style="135" customWidth="1"/>
    <col min="1389" max="1396" width="36.85546875" style="135" customWidth="1"/>
    <col min="1397" max="1397" width="36.5703125" style="135" customWidth="1"/>
    <col min="1398" max="1535" width="36.85546875" style="135"/>
    <col min="1536" max="1536" width="18.5703125" style="135" customWidth="1"/>
    <col min="1537" max="1545" width="31.42578125" style="135" customWidth="1"/>
    <col min="1546" max="1562" width="36.85546875" style="135" customWidth="1"/>
    <col min="1563" max="1563" width="37" style="135" customWidth="1"/>
    <col min="1564" max="1579" width="36.85546875" style="135" customWidth="1"/>
    <col min="1580" max="1580" width="37.140625" style="135" customWidth="1"/>
    <col min="1581" max="1582" width="36.85546875" style="135" customWidth="1"/>
    <col min="1583" max="1583" width="36.5703125" style="135" customWidth="1"/>
    <col min="1584" max="1585" width="36.85546875" style="135" customWidth="1"/>
    <col min="1586" max="1586" width="36.5703125" style="135" customWidth="1"/>
    <col min="1587" max="1587" width="37" style="135" customWidth="1"/>
    <col min="1588" max="1606" width="36.85546875" style="135" customWidth="1"/>
    <col min="1607" max="1607" width="37" style="135" customWidth="1"/>
    <col min="1608" max="1625" width="36.85546875" style="135" customWidth="1"/>
    <col min="1626" max="1626" width="36.5703125" style="135" customWidth="1"/>
    <col min="1627" max="1639" width="36.85546875" style="135" customWidth="1"/>
    <col min="1640" max="1640" width="36.5703125" style="135" customWidth="1"/>
    <col min="1641" max="1643" width="36.85546875" style="135" customWidth="1"/>
    <col min="1644" max="1644" width="36.5703125" style="135" customWidth="1"/>
    <col min="1645" max="1652" width="36.85546875" style="135" customWidth="1"/>
    <col min="1653" max="1653" width="36.5703125" style="135" customWidth="1"/>
    <col min="1654" max="1791" width="36.85546875" style="135"/>
    <col min="1792" max="1792" width="18.5703125" style="135" customWidth="1"/>
    <col min="1793" max="1801" width="31.42578125" style="135" customWidth="1"/>
    <col min="1802" max="1818" width="36.85546875" style="135" customWidth="1"/>
    <col min="1819" max="1819" width="37" style="135" customWidth="1"/>
    <col min="1820" max="1835" width="36.85546875" style="135" customWidth="1"/>
    <col min="1836" max="1836" width="37.140625" style="135" customWidth="1"/>
    <col min="1837" max="1838" width="36.85546875" style="135" customWidth="1"/>
    <col min="1839" max="1839" width="36.5703125" style="135" customWidth="1"/>
    <col min="1840" max="1841" width="36.85546875" style="135" customWidth="1"/>
    <col min="1842" max="1842" width="36.5703125" style="135" customWidth="1"/>
    <col min="1843" max="1843" width="37" style="135" customWidth="1"/>
    <col min="1844" max="1862" width="36.85546875" style="135" customWidth="1"/>
    <col min="1863" max="1863" width="37" style="135" customWidth="1"/>
    <col min="1864" max="1881" width="36.85546875" style="135" customWidth="1"/>
    <col min="1882" max="1882" width="36.5703125" style="135" customWidth="1"/>
    <col min="1883" max="1895" width="36.85546875" style="135" customWidth="1"/>
    <col min="1896" max="1896" width="36.5703125" style="135" customWidth="1"/>
    <col min="1897" max="1899" width="36.85546875" style="135" customWidth="1"/>
    <col min="1900" max="1900" width="36.5703125" style="135" customWidth="1"/>
    <col min="1901" max="1908" width="36.85546875" style="135" customWidth="1"/>
    <col min="1909" max="1909" width="36.5703125" style="135" customWidth="1"/>
    <col min="1910" max="2047" width="36.85546875" style="135"/>
    <col min="2048" max="2048" width="18.5703125" style="135" customWidth="1"/>
    <col min="2049" max="2057" width="31.42578125" style="135" customWidth="1"/>
    <col min="2058" max="2074" width="36.85546875" style="135" customWidth="1"/>
    <col min="2075" max="2075" width="37" style="135" customWidth="1"/>
    <col min="2076" max="2091" width="36.85546875" style="135" customWidth="1"/>
    <col min="2092" max="2092" width="37.140625" style="135" customWidth="1"/>
    <col min="2093" max="2094" width="36.85546875" style="135" customWidth="1"/>
    <col min="2095" max="2095" width="36.5703125" style="135" customWidth="1"/>
    <col min="2096" max="2097" width="36.85546875" style="135" customWidth="1"/>
    <col min="2098" max="2098" width="36.5703125" style="135" customWidth="1"/>
    <col min="2099" max="2099" width="37" style="135" customWidth="1"/>
    <col min="2100" max="2118" width="36.85546875" style="135" customWidth="1"/>
    <col min="2119" max="2119" width="37" style="135" customWidth="1"/>
    <col min="2120" max="2137" width="36.85546875" style="135" customWidth="1"/>
    <col min="2138" max="2138" width="36.5703125" style="135" customWidth="1"/>
    <col min="2139" max="2151" width="36.85546875" style="135" customWidth="1"/>
    <col min="2152" max="2152" width="36.5703125" style="135" customWidth="1"/>
    <col min="2153" max="2155" width="36.85546875" style="135" customWidth="1"/>
    <col min="2156" max="2156" width="36.5703125" style="135" customWidth="1"/>
    <col min="2157" max="2164" width="36.85546875" style="135" customWidth="1"/>
    <col min="2165" max="2165" width="36.5703125" style="135" customWidth="1"/>
    <col min="2166" max="2303" width="36.85546875" style="135"/>
    <col min="2304" max="2304" width="18.5703125" style="135" customWidth="1"/>
    <col min="2305" max="2313" width="31.42578125" style="135" customWidth="1"/>
    <col min="2314" max="2330" width="36.85546875" style="135" customWidth="1"/>
    <col min="2331" max="2331" width="37" style="135" customWidth="1"/>
    <col min="2332" max="2347" width="36.85546875" style="135" customWidth="1"/>
    <col min="2348" max="2348" width="37.140625" style="135" customWidth="1"/>
    <col min="2349" max="2350" width="36.85546875" style="135" customWidth="1"/>
    <col min="2351" max="2351" width="36.5703125" style="135" customWidth="1"/>
    <col min="2352" max="2353" width="36.85546875" style="135" customWidth="1"/>
    <col min="2354" max="2354" width="36.5703125" style="135" customWidth="1"/>
    <col min="2355" max="2355" width="37" style="135" customWidth="1"/>
    <col min="2356" max="2374" width="36.85546875" style="135" customWidth="1"/>
    <col min="2375" max="2375" width="37" style="135" customWidth="1"/>
    <col min="2376" max="2393" width="36.85546875" style="135" customWidth="1"/>
    <col min="2394" max="2394" width="36.5703125" style="135" customWidth="1"/>
    <col min="2395" max="2407" width="36.85546875" style="135" customWidth="1"/>
    <col min="2408" max="2408" width="36.5703125" style="135" customWidth="1"/>
    <col min="2409" max="2411" width="36.85546875" style="135" customWidth="1"/>
    <col min="2412" max="2412" width="36.5703125" style="135" customWidth="1"/>
    <col min="2413" max="2420" width="36.85546875" style="135" customWidth="1"/>
    <col min="2421" max="2421" width="36.5703125" style="135" customWidth="1"/>
    <col min="2422" max="2559" width="36.85546875" style="135"/>
    <col min="2560" max="2560" width="18.5703125" style="135" customWidth="1"/>
    <col min="2561" max="2569" width="31.42578125" style="135" customWidth="1"/>
    <col min="2570" max="2586" width="36.85546875" style="135" customWidth="1"/>
    <col min="2587" max="2587" width="37" style="135" customWidth="1"/>
    <col min="2588" max="2603" width="36.85546875" style="135" customWidth="1"/>
    <col min="2604" max="2604" width="37.140625" style="135" customWidth="1"/>
    <col min="2605" max="2606" width="36.85546875" style="135" customWidth="1"/>
    <col min="2607" max="2607" width="36.5703125" style="135" customWidth="1"/>
    <col min="2608" max="2609" width="36.85546875" style="135" customWidth="1"/>
    <col min="2610" max="2610" width="36.5703125" style="135" customWidth="1"/>
    <col min="2611" max="2611" width="37" style="135" customWidth="1"/>
    <col min="2612" max="2630" width="36.85546875" style="135" customWidth="1"/>
    <col min="2631" max="2631" width="37" style="135" customWidth="1"/>
    <col min="2632" max="2649" width="36.85546875" style="135" customWidth="1"/>
    <col min="2650" max="2650" width="36.5703125" style="135" customWidth="1"/>
    <col min="2651" max="2663" width="36.85546875" style="135" customWidth="1"/>
    <col min="2664" max="2664" width="36.5703125" style="135" customWidth="1"/>
    <col min="2665" max="2667" width="36.85546875" style="135" customWidth="1"/>
    <col min="2668" max="2668" width="36.5703125" style="135" customWidth="1"/>
    <col min="2669" max="2676" width="36.85546875" style="135" customWidth="1"/>
    <col min="2677" max="2677" width="36.5703125" style="135" customWidth="1"/>
    <col min="2678" max="2815" width="36.85546875" style="135"/>
    <col min="2816" max="2816" width="18.5703125" style="135" customWidth="1"/>
    <col min="2817" max="2825" width="31.42578125" style="135" customWidth="1"/>
    <col min="2826" max="2842" width="36.85546875" style="135" customWidth="1"/>
    <col min="2843" max="2843" width="37" style="135" customWidth="1"/>
    <col min="2844" max="2859" width="36.85546875" style="135" customWidth="1"/>
    <col min="2860" max="2860" width="37.140625" style="135" customWidth="1"/>
    <col min="2861" max="2862" width="36.85546875" style="135" customWidth="1"/>
    <col min="2863" max="2863" width="36.5703125" style="135" customWidth="1"/>
    <col min="2864" max="2865" width="36.85546875" style="135" customWidth="1"/>
    <col min="2866" max="2866" width="36.5703125" style="135" customWidth="1"/>
    <col min="2867" max="2867" width="37" style="135" customWidth="1"/>
    <col min="2868" max="2886" width="36.85546875" style="135" customWidth="1"/>
    <col min="2887" max="2887" width="37" style="135" customWidth="1"/>
    <col min="2888" max="2905" width="36.85546875" style="135" customWidth="1"/>
    <col min="2906" max="2906" width="36.5703125" style="135" customWidth="1"/>
    <col min="2907" max="2919" width="36.85546875" style="135" customWidth="1"/>
    <col min="2920" max="2920" width="36.5703125" style="135" customWidth="1"/>
    <col min="2921" max="2923" width="36.85546875" style="135" customWidth="1"/>
    <col min="2924" max="2924" width="36.5703125" style="135" customWidth="1"/>
    <col min="2925" max="2932" width="36.85546875" style="135" customWidth="1"/>
    <col min="2933" max="2933" width="36.5703125" style="135" customWidth="1"/>
    <col min="2934" max="3071" width="36.85546875" style="135"/>
    <col min="3072" max="3072" width="18.5703125" style="135" customWidth="1"/>
    <col min="3073" max="3081" width="31.42578125" style="135" customWidth="1"/>
    <col min="3082" max="3098" width="36.85546875" style="135" customWidth="1"/>
    <col min="3099" max="3099" width="37" style="135" customWidth="1"/>
    <col min="3100" max="3115" width="36.85546875" style="135" customWidth="1"/>
    <col min="3116" max="3116" width="37.140625" style="135" customWidth="1"/>
    <col min="3117" max="3118" width="36.85546875" style="135" customWidth="1"/>
    <col min="3119" max="3119" width="36.5703125" style="135" customWidth="1"/>
    <col min="3120" max="3121" width="36.85546875" style="135" customWidth="1"/>
    <col min="3122" max="3122" width="36.5703125" style="135" customWidth="1"/>
    <col min="3123" max="3123" width="37" style="135" customWidth="1"/>
    <col min="3124" max="3142" width="36.85546875" style="135" customWidth="1"/>
    <col min="3143" max="3143" width="37" style="135" customWidth="1"/>
    <col min="3144" max="3161" width="36.85546875" style="135" customWidth="1"/>
    <col min="3162" max="3162" width="36.5703125" style="135" customWidth="1"/>
    <col min="3163" max="3175" width="36.85546875" style="135" customWidth="1"/>
    <col min="3176" max="3176" width="36.5703125" style="135" customWidth="1"/>
    <col min="3177" max="3179" width="36.85546875" style="135" customWidth="1"/>
    <col min="3180" max="3180" width="36.5703125" style="135" customWidth="1"/>
    <col min="3181" max="3188" width="36.85546875" style="135" customWidth="1"/>
    <col min="3189" max="3189" width="36.5703125" style="135" customWidth="1"/>
    <col min="3190" max="3327" width="36.85546875" style="135"/>
    <col min="3328" max="3328" width="18.5703125" style="135" customWidth="1"/>
    <col min="3329" max="3337" width="31.42578125" style="135" customWidth="1"/>
    <col min="3338" max="3354" width="36.85546875" style="135" customWidth="1"/>
    <col min="3355" max="3355" width="37" style="135" customWidth="1"/>
    <col min="3356" max="3371" width="36.85546875" style="135" customWidth="1"/>
    <col min="3372" max="3372" width="37.140625" style="135" customWidth="1"/>
    <col min="3373" max="3374" width="36.85546875" style="135" customWidth="1"/>
    <col min="3375" max="3375" width="36.5703125" style="135" customWidth="1"/>
    <col min="3376" max="3377" width="36.85546875" style="135" customWidth="1"/>
    <col min="3378" max="3378" width="36.5703125" style="135" customWidth="1"/>
    <col min="3379" max="3379" width="37" style="135" customWidth="1"/>
    <col min="3380" max="3398" width="36.85546875" style="135" customWidth="1"/>
    <col min="3399" max="3399" width="37" style="135" customWidth="1"/>
    <col min="3400" max="3417" width="36.85546875" style="135" customWidth="1"/>
    <col min="3418" max="3418" width="36.5703125" style="135" customWidth="1"/>
    <col min="3419" max="3431" width="36.85546875" style="135" customWidth="1"/>
    <col min="3432" max="3432" width="36.5703125" style="135" customWidth="1"/>
    <col min="3433" max="3435" width="36.85546875" style="135" customWidth="1"/>
    <col min="3436" max="3436" width="36.5703125" style="135" customWidth="1"/>
    <col min="3437" max="3444" width="36.85546875" style="135" customWidth="1"/>
    <col min="3445" max="3445" width="36.5703125" style="135" customWidth="1"/>
    <col min="3446" max="3583" width="36.85546875" style="135"/>
    <col min="3584" max="3584" width="18.5703125" style="135" customWidth="1"/>
    <col min="3585" max="3593" width="31.42578125" style="135" customWidth="1"/>
    <col min="3594" max="3610" width="36.85546875" style="135" customWidth="1"/>
    <col min="3611" max="3611" width="37" style="135" customWidth="1"/>
    <col min="3612" max="3627" width="36.85546875" style="135" customWidth="1"/>
    <col min="3628" max="3628" width="37.140625" style="135" customWidth="1"/>
    <col min="3629" max="3630" width="36.85546875" style="135" customWidth="1"/>
    <col min="3631" max="3631" width="36.5703125" style="135" customWidth="1"/>
    <col min="3632" max="3633" width="36.85546875" style="135" customWidth="1"/>
    <col min="3634" max="3634" width="36.5703125" style="135" customWidth="1"/>
    <col min="3635" max="3635" width="37" style="135" customWidth="1"/>
    <col min="3636" max="3654" width="36.85546875" style="135" customWidth="1"/>
    <col min="3655" max="3655" width="37" style="135" customWidth="1"/>
    <col min="3656" max="3673" width="36.85546875" style="135" customWidth="1"/>
    <col min="3674" max="3674" width="36.5703125" style="135" customWidth="1"/>
    <col min="3675" max="3687" width="36.85546875" style="135" customWidth="1"/>
    <col min="3688" max="3688" width="36.5703125" style="135" customWidth="1"/>
    <col min="3689" max="3691" width="36.85546875" style="135" customWidth="1"/>
    <col min="3692" max="3692" width="36.5703125" style="135" customWidth="1"/>
    <col min="3693" max="3700" width="36.85546875" style="135" customWidth="1"/>
    <col min="3701" max="3701" width="36.5703125" style="135" customWidth="1"/>
    <col min="3702" max="3839" width="36.85546875" style="135"/>
    <col min="3840" max="3840" width="18.5703125" style="135" customWidth="1"/>
    <col min="3841" max="3849" width="31.42578125" style="135" customWidth="1"/>
    <col min="3850" max="3866" width="36.85546875" style="135" customWidth="1"/>
    <col min="3867" max="3867" width="37" style="135" customWidth="1"/>
    <col min="3868" max="3883" width="36.85546875" style="135" customWidth="1"/>
    <col min="3884" max="3884" width="37.140625" style="135" customWidth="1"/>
    <col min="3885" max="3886" width="36.85546875" style="135" customWidth="1"/>
    <col min="3887" max="3887" width="36.5703125" style="135" customWidth="1"/>
    <col min="3888" max="3889" width="36.85546875" style="135" customWidth="1"/>
    <col min="3890" max="3890" width="36.5703125" style="135" customWidth="1"/>
    <col min="3891" max="3891" width="37" style="135" customWidth="1"/>
    <col min="3892" max="3910" width="36.85546875" style="135" customWidth="1"/>
    <col min="3911" max="3911" width="37" style="135" customWidth="1"/>
    <col min="3912" max="3929" width="36.85546875" style="135" customWidth="1"/>
    <col min="3930" max="3930" width="36.5703125" style="135" customWidth="1"/>
    <col min="3931" max="3943" width="36.85546875" style="135" customWidth="1"/>
    <col min="3944" max="3944" width="36.5703125" style="135" customWidth="1"/>
    <col min="3945" max="3947" width="36.85546875" style="135" customWidth="1"/>
    <col min="3948" max="3948" width="36.5703125" style="135" customWidth="1"/>
    <col min="3949" max="3956" width="36.85546875" style="135" customWidth="1"/>
    <col min="3957" max="3957" width="36.5703125" style="135" customWidth="1"/>
    <col min="3958" max="4095" width="36.85546875" style="135"/>
    <col min="4096" max="4096" width="18.5703125" style="135" customWidth="1"/>
    <col min="4097" max="4105" width="31.42578125" style="135" customWidth="1"/>
    <col min="4106" max="4122" width="36.85546875" style="135" customWidth="1"/>
    <col min="4123" max="4123" width="37" style="135" customWidth="1"/>
    <col min="4124" max="4139" width="36.85546875" style="135" customWidth="1"/>
    <col min="4140" max="4140" width="37.140625" style="135" customWidth="1"/>
    <col min="4141" max="4142" width="36.85546875" style="135" customWidth="1"/>
    <col min="4143" max="4143" width="36.5703125" style="135" customWidth="1"/>
    <col min="4144" max="4145" width="36.85546875" style="135" customWidth="1"/>
    <col min="4146" max="4146" width="36.5703125" style="135" customWidth="1"/>
    <col min="4147" max="4147" width="37" style="135" customWidth="1"/>
    <col min="4148" max="4166" width="36.85546875" style="135" customWidth="1"/>
    <col min="4167" max="4167" width="37" style="135" customWidth="1"/>
    <col min="4168" max="4185" width="36.85546875" style="135" customWidth="1"/>
    <col min="4186" max="4186" width="36.5703125" style="135" customWidth="1"/>
    <col min="4187" max="4199" width="36.85546875" style="135" customWidth="1"/>
    <col min="4200" max="4200" width="36.5703125" style="135" customWidth="1"/>
    <col min="4201" max="4203" width="36.85546875" style="135" customWidth="1"/>
    <col min="4204" max="4204" width="36.5703125" style="135" customWidth="1"/>
    <col min="4205" max="4212" width="36.85546875" style="135" customWidth="1"/>
    <col min="4213" max="4213" width="36.5703125" style="135" customWidth="1"/>
    <col min="4214" max="4351" width="36.85546875" style="135"/>
    <col min="4352" max="4352" width="18.5703125" style="135" customWidth="1"/>
    <col min="4353" max="4361" width="31.42578125" style="135" customWidth="1"/>
    <col min="4362" max="4378" width="36.85546875" style="135" customWidth="1"/>
    <col min="4379" max="4379" width="37" style="135" customWidth="1"/>
    <col min="4380" max="4395" width="36.85546875" style="135" customWidth="1"/>
    <col min="4396" max="4396" width="37.140625" style="135" customWidth="1"/>
    <col min="4397" max="4398" width="36.85546875" style="135" customWidth="1"/>
    <col min="4399" max="4399" width="36.5703125" style="135" customWidth="1"/>
    <col min="4400" max="4401" width="36.85546875" style="135" customWidth="1"/>
    <col min="4402" max="4402" width="36.5703125" style="135" customWidth="1"/>
    <col min="4403" max="4403" width="37" style="135" customWidth="1"/>
    <col min="4404" max="4422" width="36.85546875" style="135" customWidth="1"/>
    <col min="4423" max="4423" width="37" style="135" customWidth="1"/>
    <col min="4424" max="4441" width="36.85546875" style="135" customWidth="1"/>
    <col min="4442" max="4442" width="36.5703125" style="135" customWidth="1"/>
    <col min="4443" max="4455" width="36.85546875" style="135" customWidth="1"/>
    <col min="4456" max="4456" width="36.5703125" style="135" customWidth="1"/>
    <col min="4457" max="4459" width="36.85546875" style="135" customWidth="1"/>
    <col min="4460" max="4460" width="36.5703125" style="135" customWidth="1"/>
    <col min="4461" max="4468" width="36.85546875" style="135" customWidth="1"/>
    <col min="4469" max="4469" width="36.5703125" style="135" customWidth="1"/>
    <col min="4470" max="4607" width="36.85546875" style="135"/>
    <col min="4608" max="4608" width="18.5703125" style="135" customWidth="1"/>
    <col min="4609" max="4617" width="31.42578125" style="135" customWidth="1"/>
    <col min="4618" max="4634" width="36.85546875" style="135" customWidth="1"/>
    <col min="4635" max="4635" width="37" style="135" customWidth="1"/>
    <col min="4636" max="4651" width="36.85546875" style="135" customWidth="1"/>
    <col min="4652" max="4652" width="37.140625" style="135" customWidth="1"/>
    <col min="4653" max="4654" width="36.85546875" style="135" customWidth="1"/>
    <col min="4655" max="4655" width="36.5703125" style="135" customWidth="1"/>
    <col min="4656" max="4657" width="36.85546875" style="135" customWidth="1"/>
    <col min="4658" max="4658" width="36.5703125" style="135" customWidth="1"/>
    <col min="4659" max="4659" width="37" style="135" customWidth="1"/>
    <col min="4660" max="4678" width="36.85546875" style="135" customWidth="1"/>
    <col min="4679" max="4679" width="37" style="135" customWidth="1"/>
    <col min="4680" max="4697" width="36.85546875" style="135" customWidth="1"/>
    <col min="4698" max="4698" width="36.5703125" style="135" customWidth="1"/>
    <col min="4699" max="4711" width="36.85546875" style="135" customWidth="1"/>
    <col min="4712" max="4712" width="36.5703125" style="135" customWidth="1"/>
    <col min="4713" max="4715" width="36.85546875" style="135" customWidth="1"/>
    <col min="4716" max="4716" width="36.5703125" style="135" customWidth="1"/>
    <col min="4717" max="4724" width="36.85546875" style="135" customWidth="1"/>
    <col min="4725" max="4725" width="36.5703125" style="135" customWidth="1"/>
    <col min="4726" max="4863" width="36.85546875" style="135"/>
    <col min="4864" max="4864" width="18.5703125" style="135" customWidth="1"/>
    <col min="4865" max="4873" width="31.42578125" style="135" customWidth="1"/>
    <col min="4874" max="4890" width="36.85546875" style="135" customWidth="1"/>
    <col min="4891" max="4891" width="37" style="135" customWidth="1"/>
    <col min="4892" max="4907" width="36.85546875" style="135" customWidth="1"/>
    <col min="4908" max="4908" width="37.140625" style="135" customWidth="1"/>
    <col min="4909" max="4910" width="36.85546875" style="135" customWidth="1"/>
    <col min="4911" max="4911" width="36.5703125" style="135" customWidth="1"/>
    <col min="4912" max="4913" width="36.85546875" style="135" customWidth="1"/>
    <col min="4914" max="4914" width="36.5703125" style="135" customWidth="1"/>
    <col min="4915" max="4915" width="37" style="135" customWidth="1"/>
    <col min="4916" max="4934" width="36.85546875" style="135" customWidth="1"/>
    <col min="4935" max="4935" width="37" style="135" customWidth="1"/>
    <col min="4936" max="4953" width="36.85546875" style="135" customWidth="1"/>
    <col min="4954" max="4954" width="36.5703125" style="135" customWidth="1"/>
    <col min="4955" max="4967" width="36.85546875" style="135" customWidth="1"/>
    <col min="4968" max="4968" width="36.5703125" style="135" customWidth="1"/>
    <col min="4969" max="4971" width="36.85546875" style="135" customWidth="1"/>
    <col min="4972" max="4972" width="36.5703125" style="135" customWidth="1"/>
    <col min="4973" max="4980" width="36.85546875" style="135" customWidth="1"/>
    <col min="4981" max="4981" width="36.5703125" style="135" customWidth="1"/>
    <col min="4982" max="5119" width="36.85546875" style="135"/>
    <col min="5120" max="5120" width="18.5703125" style="135" customWidth="1"/>
    <col min="5121" max="5129" width="31.42578125" style="135" customWidth="1"/>
    <col min="5130" max="5146" width="36.85546875" style="135" customWidth="1"/>
    <col min="5147" max="5147" width="37" style="135" customWidth="1"/>
    <col min="5148" max="5163" width="36.85546875" style="135" customWidth="1"/>
    <col min="5164" max="5164" width="37.140625" style="135" customWidth="1"/>
    <col min="5165" max="5166" width="36.85546875" style="135" customWidth="1"/>
    <col min="5167" max="5167" width="36.5703125" style="135" customWidth="1"/>
    <col min="5168" max="5169" width="36.85546875" style="135" customWidth="1"/>
    <col min="5170" max="5170" width="36.5703125" style="135" customWidth="1"/>
    <col min="5171" max="5171" width="37" style="135" customWidth="1"/>
    <col min="5172" max="5190" width="36.85546875" style="135" customWidth="1"/>
    <col min="5191" max="5191" width="37" style="135" customWidth="1"/>
    <col min="5192" max="5209" width="36.85546875" style="135" customWidth="1"/>
    <col min="5210" max="5210" width="36.5703125" style="135" customWidth="1"/>
    <col min="5211" max="5223" width="36.85546875" style="135" customWidth="1"/>
    <col min="5224" max="5224" width="36.5703125" style="135" customWidth="1"/>
    <col min="5225" max="5227" width="36.85546875" style="135" customWidth="1"/>
    <col min="5228" max="5228" width="36.5703125" style="135" customWidth="1"/>
    <col min="5229" max="5236" width="36.85546875" style="135" customWidth="1"/>
    <col min="5237" max="5237" width="36.5703125" style="135" customWidth="1"/>
    <col min="5238" max="5375" width="36.85546875" style="135"/>
    <col min="5376" max="5376" width="18.5703125" style="135" customWidth="1"/>
    <col min="5377" max="5385" width="31.42578125" style="135" customWidth="1"/>
    <col min="5386" max="5402" width="36.85546875" style="135" customWidth="1"/>
    <col min="5403" max="5403" width="37" style="135" customWidth="1"/>
    <col min="5404" max="5419" width="36.85546875" style="135" customWidth="1"/>
    <col min="5420" max="5420" width="37.140625" style="135" customWidth="1"/>
    <col min="5421" max="5422" width="36.85546875" style="135" customWidth="1"/>
    <col min="5423" max="5423" width="36.5703125" style="135" customWidth="1"/>
    <col min="5424" max="5425" width="36.85546875" style="135" customWidth="1"/>
    <col min="5426" max="5426" width="36.5703125" style="135" customWidth="1"/>
    <col min="5427" max="5427" width="37" style="135" customWidth="1"/>
    <col min="5428" max="5446" width="36.85546875" style="135" customWidth="1"/>
    <col min="5447" max="5447" width="37" style="135" customWidth="1"/>
    <col min="5448" max="5465" width="36.85546875" style="135" customWidth="1"/>
    <col min="5466" max="5466" width="36.5703125" style="135" customWidth="1"/>
    <col min="5467" max="5479" width="36.85546875" style="135" customWidth="1"/>
    <col min="5480" max="5480" width="36.5703125" style="135" customWidth="1"/>
    <col min="5481" max="5483" width="36.85546875" style="135" customWidth="1"/>
    <col min="5484" max="5484" width="36.5703125" style="135" customWidth="1"/>
    <col min="5485" max="5492" width="36.85546875" style="135" customWidth="1"/>
    <col min="5493" max="5493" width="36.5703125" style="135" customWidth="1"/>
    <col min="5494" max="5631" width="36.85546875" style="135"/>
    <col min="5632" max="5632" width="18.5703125" style="135" customWidth="1"/>
    <col min="5633" max="5641" width="31.42578125" style="135" customWidth="1"/>
    <col min="5642" max="5658" width="36.85546875" style="135" customWidth="1"/>
    <col min="5659" max="5659" width="37" style="135" customWidth="1"/>
    <col min="5660" max="5675" width="36.85546875" style="135" customWidth="1"/>
    <col min="5676" max="5676" width="37.140625" style="135" customWidth="1"/>
    <col min="5677" max="5678" width="36.85546875" style="135" customWidth="1"/>
    <col min="5679" max="5679" width="36.5703125" style="135" customWidth="1"/>
    <col min="5680" max="5681" width="36.85546875" style="135" customWidth="1"/>
    <col min="5682" max="5682" width="36.5703125" style="135" customWidth="1"/>
    <col min="5683" max="5683" width="37" style="135" customWidth="1"/>
    <col min="5684" max="5702" width="36.85546875" style="135" customWidth="1"/>
    <col min="5703" max="5703" width="37" style="135" customWidth="1"/>
    <col min="5704" max="5721" width="36.85546875" style="135" customWidth="1"/>
    <col min="5722" max="5722" width="36.5703125" style="135" customWidth="1"/>
    <col min="5723" max="5735" width="36.85546875" style="135" customWidth="1"/>
    <col min="5736" max="5736" width="36.5703125" style="135" customWidth="1"/>
    <col min="5737" max="5739" width="36.85546875" style="135" customWidth="1"/>
    <col min="5740" max="5740" width="36.5703125" style="135" customWidth="1"/>
    <col min="5741" max="5748" width="36.85546875" style="135" customWidth="1"/>
    <col min="5749" max="5749" width="36.5703125" style="135" customWidth="1"/>
    <col min="5750" max="5887" width="36.85546875" style="135"/>
    <col min="5888" max="5888" width="18.5703125" style="135" customWidth="1"/>
    <col min="5889" max="5897" width="31.42578125" style="135" customWidth="1"/>
    <col min="5898" max="5914" width="36.85546875" style="135" customWidth="1"/>
    <col min="5915" max="5915" width="37" style="135" customWidth="1"/>
    <col min="5916" max="5931" width="36.85546875" style="135" customWidth="1"/>
    <col min="5932" max="5932" width="37.140625" style="135" customWidth="1"/>
    <col min="5933" max="5934" width="36.85546875" style="135" customWidth="1"/>
    <col min="5935" max="5935" width="36.5703125" style="135" customWidth="1"/>
    <col min="5936" max="5937" width="36.85546875" style="135" customWidth="1"/>
    <col min="5938" max="5938" width="36.5703125" style="135" customWidth="1"/>
    <col min="5939" max="5939" width="37" style="135" customWidth="1"/>
    <col min="5940" max="5958" width="36.85546875" style="135" customWidth="1"/>
    <col min="5959" max="5959" width="37" style="135" customWidth="1"/>
    <col min="5960" max="5977" width="36.85546875" style="135" customWidth="1"/>
    <col min="5978" max="5978" width="36.5703125" style="135" customWidth="1"/>
    <col min="5979" max="5991" width="36.85546875" style="135" customWidth="1"/>
    <col min="5992" max="5992" width="36.5703125" style="135" customWidth="1"/>
    <col min="5993" max="5995" width="36.85546875" style="135" customWidth="1"/>
    <col min="5996" max="5996" width="36.5703125" style="135" customWidth="1"/>
    <col min="5997" max="6004" width="36.85546875" style="135" customWidth="1"/>
    <col min="6005" max="6005" width="36.5703125" style="135" customWidth="1"/>
    <col min="6006" max="6143" width="36.85546875" style="135"/>
    <col min="6144" max="6144" width="18.5703125" style="135" customWidth="1"/>
    <col min="6145" max="6153" width="31.42578125" style="135" customWidth="1"/>
    <col min="6154" max="6170" width="36.85546875" style="135" customWidth="1"/>
    <col min="6171" max="6171" width="37" style="135" customWidth="1"/>
    <col min="6172" max="6187" width="36.85546875" style="135" customWidth="1"/>
    <col min="6188" max="6188" width="37.140625" style="135" customWidth="1"/>
    <col min="6189" max="6190" width="36.85546875" style="135" customWidth="1"/>
    <col min="6191" max="6191" width="36.5703125" style="135" customWidth="1"/>
    <col min="6192" max="6193" width="36.85546875" style="135" customWidth="1"/>
    <col min="6194" max="6194" width="36.5703125" style="135" customWidth="1"/>
    <col min="6195" max="6195" width="37" style="135" customWidth="1"/>
    <col min="6196" max="6214" width="36.85546875" style="135" customWidth="1"/>
    <col min="6215" max="6215" width="37" style="135" customWidth="1"/>
    <col min="6216" max="6233" width="36.85546875" style="135" customWidth="1"/>
    <col min="6234" max="6234" width="36.5703125" style="135" customWidth="1"/>
    <col min="6235" max="6247" width="36.85546875" style="135" customWidth="1"/>
    <col min="6248" max="6248" width="36.5703125" style="135" customWidth="1"/>
    <col min="6249" max="6251" width="36.85546875" style="135" customWidth="1"/>
    <col min="6252" max="6252" width="36.5703125" style="135" customWidth="1"/>
    <col min="6253" max="6260" width="36.85546875" style="135" customWidth="1"/>
    <col min="6261" max="6261" width="36.5703125" style="135" customWidth="1"/>
    <col min="6262" max="6399" width="36.85546875" style="135"/>
    <col min="6400" max="6400" width="18.5703125" style="135" customWidth="1"/>
    <col min="6401" max="6409" width="31.42578125" style="135" customWidth="1"/>
    <col min="6410" max="6426" width="36.85546875" style="135" customWidth="1"/>
    <col min="6427" max="6427" width="37" style="135" customWidth="1"/>
    <col min="6428" max="6443" width="36.85546875" style="135" customWidth="1"/>
    <col min="6444" max="6444" width="37.140625" style="135" customWidth="1"/>
    <col min="6445" max="6446" width="36.85546875" style="135" customWidth="1"/>
    <col min="6447" max="6447" width="36.5703125" style="135" customWidth="1"/>
    <col min="6448" max="6449" width="36.85546875" style="135" customWidth="1"/>
    <col min="6450" max="6450" width="36.5703125" style="135" customWidth="1"/>
    <col min="6451" max="6451" width="37" style="135" customWidth="1"/>
    <col min="6452" max="6470" width="36.85546875" style="135" customWidth="1"/>
    <col min="6471" max="6471" width="37" style="135" customWidth="1"/>
    <col min="6472" max="6489" width="36.85546875" style="135" customWidth="1"/>
    <col min="6490" max="6490" width="36.5703125" style="135" customWidth="1"/>
    <col min="6491" max="6503" width="36.85546875" style="135" customWidth="1"/>
    <col min="6504" max="6504" width="36.5703125" style="135" customWidth="1"/>
    <col min="6505" max="6507" width="36.85546875" style="135" customWidth="1"/>
    <col min="6508" max="6508" width="36.5703125" style="135" customWidth="1"/>
    <col min="6509" max="6516" width="36.85546875" style="135" customWidth="1"/>
    <col min="6517" max="6517" width="36.5703125" style="135" customWidth="1"/>
    <col min="6518" max="6655" width="36.85546875" style="135"/>
    <col min="6656" max="6656" width="18.5703125" style="135" customWidth="1"/>
    <col min="6657" max="6665" width="31.42578125" style="135" customWidth="1"/>
    <col min="6666" max="6682" width="36.85546875" style="135" customWidth="1"/>
    <col min="6683" max="6683" width="37" style="135" customWidth="1"/>
    <col min="6684" max="6699" width="36.85546875" style="135" customWidth="1"/>
    <col min="6700" max="6700" width="37.140625" style="135" customWidth="1"/>
    <col min="6701" max="6702" width="36.85546875" style="135" customWidth="1"/>
    <col min="6703" max="6703" width="36.5703125" style="135" customWidth="1"/>
    <col min="6704" max="6705" width="36.85546875" style="135" customWidth="1"/>
    <col min="6706" max="6706" width="36.5703125" style="135" customWidth="1"/>
    <col min="6707" max="6707" width="37" style="135" customWidth="1"/>
    <col min="6708" max="6726" width="36.85546875" style="135" customWidth="1"/>
    <col min="6727" max="6727" width="37" style="135" customWidth="1"/>
    <col min="6728" max="6745" width="36.85546875" style="135" customWidth="1"/>
    <col min="6746" max="6746" width="36.5703125" style="135" customWidth="1"/>
    <col min="6747" max="6759" width="36.85546875" style="135" customWidth="1"/>
    <col min="6760" max="6760" width="36.5703125" style="135" customWidth="1"/>
    <col min="6761" max="6763" width="36.85546875" style="135" customWidth="1"/>
    <col min="6764" max="6764" width="36.5703125" style="135" customWidth="1"/>
    <col min="6765" max="6772" width="36.85546875" style="135" customWidth="1"/>
    <col min="6773" max="6773" width="36.5703125" style="135" customWidth="1"/>
    <col min="6774" max="6911" width="36.85546875" style="135"/>
    <col min="6912" max="6912" width="18.5703125" style="135" customWidth="1"/>
    <col min="6913" max="6921" width="31.42578125" style="135" customWidth="1"/>
    <col min="6922" max="6938" width="36.85546875" style="135" customWidth="1"/>
    <col min="6939" max="6939" width="37" style="135" customWidth="1"/>
    <col min="6940" max="6955" width="36.85546875" style="135" customWidth="1"/>
    <col min="6956" max="6956" width="37.140625" style="135" customWidth="1"/>
    <col min="6957" max="6958" width="36.85546875" style="135" customWidth="1"/>
    <col min="6959" max="6959" width="36.5703125" style="135" customWidth="1"/>
    <col min="6960" max="6961" width="36.85546875" style="135" customWidth="1"/>
    <col min="6962" max="6962" width="36.5703125" style="135" customWidth="1"/>
    <col min="6963" max="6963" width="37" style="135" customWidth="1"/>
    <col min="6964" max="6982" width="36.85546875" style="135" customWidth="1"/>
    <col min="6983" max="6983" width="37" style="135" customWidth="1"/>
    <col min="6984" max="7001" width="36.85546875" style="135" customWidth="1"/>
    <col min="7002" max="7002" width="36.5703125" style="135" customWidth="1"/>
    <col min="7003" max="7015" width="36.85546875" style="135" customWidth="1"/>
    <col min="7016" max="7016" width="36.5703125" style="135" customWidth="1"/>
    <col min="7017" max="7019" width="36.85546875" style="135" customWidth="1"/>
    <col min="7020" max="7020" width="36.5703125" style="135" customWidth="1"/>
    <col min="7021" max="7028" width="36.85546875" style="135" customWidth="1"/>
    <col min="7029" max="7029" width="36.5703125" style="135" customWidth="1"/>
    <col min="7030" max="7167" width="36.85546875" style="135"/>
    <col min="7168" max="7168" width="18.5703125" style="135" customWidth="1"/>
    <col min="7169" max="7177" width="31.42578125" style="135" customWidth="1"/>
    <col min="7178" max="7194" width="36.85546875" style="135" customWidth="1"/>
    <col min="7195" max="7195" width="37" style="135" customWidth="1"/>
    <col min="7196" max="7211" width="36.85546875" style="135" customWidth="1"/>
    <col min="7212" max="7212" width="37.140625" style="135" customWidth="1"/>
    <col min="7213" max="7214" width="36.85546875" style="135" customWidth="1"/>
    <col min="7215" max="7215" width="36.5703125" style="135" customWidth="1"/>
    <col min="7216" max="7217" width="36.85546875" style="135" customWidth="1"/>
    <col min="7218" max="7218" width="36.5703125" style="135" customWidth="1"/>
    <col min="7219" max="7219" width="37" style="135" customWidth="1"/>
    <col min="7220" max="7238" width="36.85546875" style="135" customWidth="1"/>
    <col min="7239" max="7239" width="37" style="135" customWidth="1"/>
    <col min="7240" max="7257" width="36.85546875" style="135" customWidth="1"/>
    <col min="7258" max="7258" width="36.5703125" style="135" customWidth="1"/>
    <col min="7259" max="7271" width="36.85546875" style="135" customWidth="1"/>
    <col min="7272" max="7272" width="36.5703125" style="135" customWidth="1"/>
    <col min="7273" max="7275" width="36.85546875" style="135" customWidth="1"/>
    <col min="7276" max="7276" width="36.5703125" style="135" customWidth="1"/>
    <col min="7277" max="7284" width="36.85546875" style="135" customWidth="1"/>
    <col min="7285" max="7285" width="36.5703125" style="135" customWidth="1"/>
    <col min="7286" max="7423" width="36.85546875" style="135"/>
    <col min="7424" max="7424" width="18.5703125" style="135" customWidth="1"/>
    <col min="7425" max="7433" width="31.42578125" style="135" customWidth="1"/>
    <col min="7434" max="7450" width="36.85546875" style="135" customWidth="1"/>
    <col min="7451" max="7451" width="37" style="135" customWidth="1"/>
    <col min="7452" max="7467" width="36.85546875" style="135" customWidth="1"/>
    <col min="7468" max="7468" width="37.140625" style="135" customWidth="1"/>
    <col min="7469" max="7470" width="36.85546875" style="135" customWidth="1"/>
    <col min="7471" max="7471" width="36.5703125" style="135" customWidth="1"/>
    <col min="7472" max="7473" width="36.85546875" style="135" customWidth="1"/>
    <col min="7474" max="7474" width="36.5703125" style="135" customWidth="1"/>
    <col min="7475" max="7475" width="37" style="135" customWidth="1"/>
    <col min="7476" max="7494" width="36.85546875" style="135" customWidth="1"/>
    <col min="7495" max="7495" width="37" style="135" customWidth="1"/>
    <col min="7496" max="7513" width="36.85546875" style="135" customWidth="1"/>
    <col min="7514" max="7514" width="36.5703125" style="135" customWidth="1"/>
    <col min="7515" max="7527" width="36.85546875" style="135" customWidth="1"/>
    <col min="7528" max="7528" width="36.5703125" style="135" customWidth="1"/>
    <col min="7529" max="7531" width="36.85546875" style="135" customWidth="1"/>
    <col min="7532" max="7532" width="36.5703125" style="135" customWidth="1"/>
    <col min="7533" max="7540" width="36.85546875" style="135" customWidth="1"/>
    <col min="7541" max="7541" width="36.5703125" style="135" customWidth="1"/>
    <col min="7542" max="7679" width="36.85546875" style="135"/>
    <col min="7680" max="7680" width="18.5703125" style="135" customWidth="1"/>
    <col min="7681" max="7689" width="31.42578125" style="135" customWidth="1"/>
    <col min="7690" max="7706" width="36.85546875" style="135" customWidth="1"/>
    <col min="7707" max="7707" width="37" style="135" customWidth="1"/>
    <col min="7708" max="7723" width="36.85546875" style="135" customWidth="1"/>
    <col min="7724" max="7724" width="37.140625" style="135" customWidth="1"/>
    <col min="7725" max="7726" width="36.85546875" style="135" customWidth="1"/>
    <col min="7727" max="7727" width="36.5703125" style="135" customWidth="1"/>
    <col min="7728" max="7729" width="36.85546875" style="135" customWidth="1"/>
    <col min="7730" max="7730" width="36.5703125" style="135" customWidth="1"/>
    <col min="7731" max="7731" width="37" style="135" customWidth="1"/>
    <col min="7732" max="7750" width="36.85546875" style="135" customWidth="1"/>
    <col min="7751" max="7751" width="37" style="135" customWidth="1"/>
    <col min="7752" max="7769" width="36.85546875" style="135" customWidth="1"/>
    <col min="7770" max="7770" width="36.5703125" style="135" customWidth="1"/>
    <col min="7771" max="7783" width="36.85546875" style="135" customWidth="1"/>
    <col min="7784" max="7784" width="36.5703125" style="135" customWidth="1"/>
    <col min="7785" max="7787" width="36.85546875" style="135" customWidth="1"/>
    <col min="7788" max="7788" width="36.5703125" style="135" customWidth="1"/>
    <col min="7789" max="7796" width="36.85546875" style="135" customWidth="1"/>
    <col min="7797" max="7797" width="36.5703125" style="135" customWidth="1"/>
    <col min="7798" max="7935" width="36.85546875" style="135"/>
    <col min="7936" max="7936" width="18.5703125" style="135" customWidth="1"/>
    <col min="7937" max="7945" width="31.42578125" style="135" customWidth="1"/>
    <col min="7946" max="7962" width="36.85546875" style="135" customWidth="1"/>
    <col min="7963" max="7963" width="37" style="135" customWidth="1"/>
    <col min="7964" max="7979" width="36.85546875" style="135" customWidth="1"/>
    <col min="7980" max="7980" width="37.140625" style="135" customWidth="1"/>
    <col min="7981" max="7982" width="36.85546875" style="135" customWidth="1"/>
    <col min="7983" max="7983" width="36.5703125" style="135" customWidth="1"/>
    <col min="7984" max="7985" width="36.85546875" style="135" customWidth="1"/>
    <col min="7986" max="7986" width="36.5703125" style="135" customWidth="1"/>
    <col min="7987" max="7987" width="37" style="135" customWidth="1"/>
    <col min="7988" max="8006" width="36.85546875" style="135" customWidth="1"/>
    <col min="8007" max="8007" width="37" style="135" customWidth="1"/>
    <col min="8008" max="8025" width="36.85546875" style="135" customWidth="1"/>
    <col min="8026" max="8026" width="36.5703125" style="135" customWidth="1"/>
    <col min="8027" max="8039" width="36.85546875" style="135" customWidth="1"/>
    <col min="8040" max="8040" width="36.5703125" style="135" customWidth="1"/>
    <col min="8041" max="8043" width="36.85546875" style="135" customWidth="1"/>
    <col min="8044" max="8044" width="36.5703125" style="135" customWidth="1"/>
    <col min="8045" max="8052" width="36.85546875" style="135" customWidth="1"/>
    <col min="8053" max="8053" width="36.5703125" style="135" customWidth="1"/>
    <col min="8054" max="8191" width="36.85546875" style="135"/>
    <col min="8192" max="8192" width="18.5703125" style="135" customWidth="1"/>
    <col min="8193" max="8201" width="31.42578125" style="135" customWidth="1"/>
    <col min="8202" max="8218" width="36.85546875" style="135" customWidth="1"/>
    <col min="8219" max="8219" width="37" style="135" customWidth="1"/>
    <col min="8220" max="8235" width="36.85546875" style="135" customWidth="1"/>
    <col min="8236" max="8236" width="37.140625" style="135" customWidth="1"/>
    <col min="8237" max="8238" width="36.85546875" style="135" customWidth="1"/>
    <col min="8239" max="8239" width="36.5703125" style="135" customWidth="1"/>
    <col min="8240" max="8241" width="36.85546875" style="135" customWidth="1"/>
    <col min="8242" max="8242" width="36.5703125" style="135" customWidth="1"/>
    <col min="8243" max="8243" width="37" style="135" customWidth="1"/>
    <col min="8244" max="8262" width="36.85546875" style="135" customWidth="1"/>
    <col min="8263" max="8263" width="37" style="135" customWidth="1"/>
    <col min="8264" max="8281" width="36.85546875" style="135" customWidth="1"/>
    <col min="8282" max="8282" width="36.5703125" style="135" customWidth="1"/>
    <col min="8283" max="8295" width="36.85546875" style="135" customWidth="1"/>
    <col min="8296" max="8296" width="36.5703125" style="135" customWidth="1"/>
    <col min="8297" max="8299" width="36.85546875" style="135" customWidth="1"/>
    <col min="8300" max="8300" width="36.5703125" style="135" customWidth="1"/>
    <col min="8301" max="8308" width="36.85546875" style="135" customWidth="1"/>
    <col min="8309" max="8309" width="36.5703125" style="135" customWidth="1"/>
    <col min="8310" max="8447" width="36.85546875" style="135"/>
    <col min="8448" max="8448" width="18.5703125" style="135" customWidth="1"/>
    <col min="8449" max="8457" width="31.42578125" style="135" customWidth="1"/>
    <col min="8458" max="8474" width="36.85546875" style="135" customWidth="1"/>
    <col min="8475" max="8475" width="37" style="135" customWidth="1"/>
    <col min="8476" max="8491" width="36.85546875" style="135" customWidth="1"/>
    <col min="8492" max="8492" width="37.140625" style="135" customWidth="1"/>
    <col min="8493" max="8494" width="36.85546875" style="135" customWidth="1"/>
    <col min="8495" max="8495" width="36.5703125" style="135" customWidth="1"/>
    <col min="8496" max="8497" width="36.85546875" style="135" customWidth="1"/>
    <col min="8498" max="8498" width="36.5703125" style="135" customWidth="1"/>
    <col min="8499" max="8499" width="37" style="135" customWidth="1"/>
    <col min="8500" max="8518" width="36.85546875" style="135" customWidth="1"/>
    <col min="8519" max="8519" width="37" style="135" customWidth="1"/>
    <col min="8520" max="8537" width="36.85546875" style="135" customWidth="1"/>
    <col min="8538" max="8538" width="36.5703125" style="135" customWidth="1"/>
    <col min="8539" max="8551" width="36.85546875" style="135" customWidth="1"/>
    <col min="8552" max="8552" width="36.5703125" style="135" customWidth="1"/>
    <col min="8553" max="8555" width="36.85546875" style="135" customWidth="1"/>
    <col min="8556" max="8556" width="36.5703125" style="135" customWidth="1"/>
    <col min="8557" max="8564" width="36.85546875" style="135" customWidth="1"/>
    <col min="8565" max="8565" width="36.5703125" style="135" customWidth="1"/>
    <col min="8566" max="8703" width="36.85546875" style="135"/>
    <col min="8704" max="8704" width="18.5703125" style="135" customWidth="1"/>
    <col min="8705" max="8713" width="31.42578125" style="135" customWidth="1"/>
    <col min="8714" max="8730" width="36.85546875" style="135" customWidth="1"/>
    <col min="8731" max="8731" width="37" style="135" customWidth="1"/>
    <col min="8732" max="8747" width="36.85546875" style="135" customWidth="1"/>
    <col min="8748" max="8748" width="37.140625" style="135" customWidth="1"/>
    <col min="8749" max="8750" width="36.85546875" style="135" customWidth="1"/>
    <col min="8751" max="8751" width="36.5703125" style="135" customWidth="1"/>
    <col min="8752" max="8753" width="36.85546875" style="135" customWidth="1"/>
    <col min="8754" max="8754" width="36.5703125" style="135" customWidth="1"/>
    <col min="8755" max="8755" width="37" style="135" customWidth="1"/>
    <col min="8756" max="8774" width="36.85546875" style="135" customWidth="1"/>
    <col min="8775" max="8775" width="37" style="135" customWidth="1"/>
    <col min="8776" max="8793" width="36.85546875" style="135" customWidth="1"/>
    <col min="8794" max="8794" width="36.5703125" style="135" customWidth="1"/>
    <col min="8795" max="8807" width="36.85546875" style="135" customWidth="1"/>
    <col min="8808" max="8808" width="36.5703125" style="135" customWidth="1"/>
    <col min="8809" max="8811" width="36.85546875" style="135" customWidth="1"/>
    <col min="8812" max="8812" width="36.5703125" style="135" customWidth="1"/>
    <col min="8813" max="8820" width="36.85546875" style="135" customWidth="1"/>
    <col min="8821" max="8821" width="36.5703125" style="135" customWidth="1"/>
    <col min="8822" max="8959" width="36.85546875" style="135"/>
    <col min="8960" max="8960" width="18.5703125" style="135" customWidth="1"/>
    <col min="8961" max="8969" width="31.42578125" style="135" customWidth="1"/>
    <col min="8970" max="8986" width="36.85546875" style="135" customWidth="1"/>
    <col min="8987" max="8987" width="37" style="135" customWidth="1"/>
    <col min="8988" max="9003" width="36.85546875" style="135" customWidth="1"/>
    <col min="9004" max="9004" width="37.140625" style="135" customWidth="1"/>
    <col min="9005" max="9006" width="36.85546875" style="135" customWidth="1"/>
    <col min="9007" max="9007" width="36.5703125" style="135" customWidth="1"/>
    <col min="9008" max="9009" width="36.85546875" style="135" customWidth="1"/>
    <col min="9010" max="9010" width="36.5703125" style="135" customWidth="1"/>
    <col min="9011" max="9011" width="37" style="135" customWidth="1"/>
    <col min="9012" max="9030" width="36.85546875" style="135" customWidth="1"/>
    <col min="9031" max="9031" width="37" style="135" customWidth="1"/>
    <col min="9032" max="9049" width="36.85546875" style="135" customWidth="1"/>
    <col min="9050" max="9050" width="36.5703125" style="135" customWidth="1"/>
    <col min="9051" max="9063" width="36.85546875" style="135" customWidth="1"/>
    <col min="9064" max="9064" width="36.5703125" style="135" customWidth="1"/>
    <col min="9065" max="9067" width="36.85546875" style="135" customWidth="1"/>
    <col min="9068" max="9068" width="36.5703125" style="135" customWidth="1"/>
    <col min="9069" max="9076" width="36.85546875" style="135" customWidth="1"/>
    <col min="9077" max="9077" width="36.5703125" style="135" customWidth="1"/>
    <col min="9078" max="9215" width="36.85546875" style="135"/>
    <col min="9216" max="9216" width="18.5703125" style="135" customWidth="1"/>
    <col min="9217" max="9225" width="31.42578125" style="135" customWidth="1"/>
    <col min="9226" max="9242" width="36.85546875" style="135" customWidth="1"/>
    <col min="9243" max="9243" width="37" style="135" customWidth="1"/>
    <col min="9244" max="9259" width="36.85546875" style="135" customWidth="1"/>
    <col min="9260" max="9260" width="37.140625" style="135" customWidth="1"/>
    <col min="9261" max="9262" width="36.85546875" style="135" customWidth="1"/>
    <col min="9263" max="9263" width="36.5703125" style="135" customWidth="1"/>
    <col min="9264" max="9265" width="36.85546875" style="135" customWidth="1"/>
    <col min="9266" max="9266" width="36.5703125" style="135" customWidth="1"/>
    <col min="9267" max="9267" width="37" style="135" customWidth="1"/>
    <col min="9268" max="9286" width="36.85546875" style="135" customWidth="1"/>
    <col min="9287" max="9287" width="37" style="135" customWidth="1"/>
    <col min="9288" max="9305" width="36.85546875" style="135" customWidth="1"/>
    <col min="9306" max="9306" width="36.5703125" style="135" customWidth="1"/>
    <col min="9307" max="9319" width="36.85546875" style="135" customWidth="1"/>
    <col min="9320" max="9320" width="36.5703125" style="135" customWidth="1"/>
    <col min="9321" max="9323" width="36.85546875" style="135" customWidth="1"/>
    <col min="9324" max="9324" width="36.5703125" style="135" customWidth="1"/>
    <col min="9325" max="9332" width="36.85546875" style="135" customWidth="1"/>
    <col min="9333" max="9333" width="36.5703125" style="135" customWidth="1"/>
    <col min="9334" max="9471" width="36.85546875" style="135"/>
    <col min="9472" max="9472" width="18.5703125" style="135" customWidth="1"/>
    <col min="9473" max="9481" width="31.42578125" style="135" customWidth="1"/>
    <col min="9482" max="9498" width="36.85546875" style="135" customWidth="1"/>
    <col min="9499" max="9499" width="37" style="135" customWidth="1"/>
    <col min="9500" max="9515" width="36.85546875" style="135" customWidth="1"/>
    <col min="9516" max="9516" width="37.140625" style="135" customWidth="1"/>
    <col min="9517" max="9518" width="36.85546875" style="135" customWidth="1"/>
    <col min="9519" max="9519" width="36.5703125" style="135" customWidth="1"/>
    <col min="9520" max="9521" width="36.85546875" style="135" customWidth="1"/>
    <col min="9522" max="9522" width="36.5703125" style="135" customWidth="1"/>
    <col min="9523" max="9523" width="37" style="135" customWidth="1"/>
    <col min="9524" max="9542" width="36.85546875" style="135" customWidth="1"/>
    <col min="9543" max="9543" width="37" style="135" customWidth="1"/>
    <col min="9544" max="9561" width="36.85546875" style="135" customWidth="1"/>
    <col min="9562" max="9562" width="36.5703125" style="135" customWidth="1"/>
    <col min="9563" max="9575" width="36.85546875" style="135" customWidth="1"/>
    <col min="9576" max="9576" width="36.5703125" style="135" customWidth="1"/>
    <col min="9577" max="9579" width="36.85546875" style="135" customWidth="1"/>
    <col min="9580" max="9580" width="36.5703125" style="135" customWidth="1"/>
    <col min="9581" max="9588" width="36.85546875" style="135" customWidth="1"/>
    <col min="9589" max="9589" width="36.5703125" style="135" customWidth="1"/>
    <col min="9590" max="9727" width="36.85546875" style="135"/>
    <col min="9728" max="9728" width="18.5703125" style="135" customWidth="1"/>
    <col min="9729" max="9737" width="31.42578125" style="135" customWidth="1"/>
    <col min="9738" max="9754" width="36.85546875" style="135" customWidth="1"/>
    <col min="9755" max="9755" width="37" style="135" customWidth="1"/>
    <col min="9756" max="9771" width="36.85546875" style="135" customWidth="1"/>
    <col min="9772" max="9772" width="37.140625" style="135" customWidth="1"/>
    <col min="9773" max="9774" width="36.85546875" style="135" customWidth="1"/>
    <col min="9775" max="9775" width="36.5703125" style="135" customWidth="1"/>
    <col min="9776" max="9777" width="36.85546875" style="135" customWidth="1"/>
    <col min="9778" max="9778" width="36.5703125" style="135" customWidth="1"/>
    <col min="9779" max="9779" width="37" style="135" customWidth="1"/>
    <col min="9780" max="9798" width="36.85546875" style="135" customWidth="1"/>
    <col min="9799" max="9799" width="37" style="135" customWidth="1"/>
    <col min="9800" max="9817" width="36.85546875" style="135" customWidth="1"/>
    <col min="9818" max="9818" width="36.5703125" style="135" customWidth="1"/>
    <col min="9819" max="9831" width="36.85546875" style="135" customWidth="1"/>
    <col min="9832" max="9832" width="36.5703125" style="135" customWidth="1"/>
    <col min="9833" max="9835" width="36.85546875" style="135" customWidth="1"/>
    <col min="9836" max="9836" width="36.5703125" style="135" customWidth="1"/>
    <col min="9837" max="9844" width="36.85546875" style="135" customWidth="1"/>
    <col min="9845" max="9845" width="36.5703125" style="135" customWidth="1"/>
    <col min="9846" max="9983" width="36.85546875" style="135"/>
    <col min="9984" max="9984" width="18.5703125" style="135" customWidth="1"/>
    <col min="9985" max="9993" width="31.42578125" style="135" customWidth="1"/>
    <col min="9994" max="10010" width="36.85546875" style="135" customWidth="1"/>
    <col min="10011" max="10011" width="37" style="135" customWidth="1"/>
    <col min="10012" max="10027" width="36.85546875" style="135" customWidth="1"/>
    <col min="10028" max="10028" width="37.140625" style="135" customWidth="1"/>
    <col min="10029" max="10030" width="36.85546875" style="135" customWidth="1"/>
    <col min="10031" max="10031" width="36.5703125" style="135" customWidth="1"/>
    <col min="10032" max="10033" width="36.85546875" style="135" customWidth="1"/>
    <col min="10034" max="10034" width="36.5703125" style="135" customWidth="1"/>
    <col min="10035" max="10035" width="37" style="135" customWidth="1"/>
    <col min="10036" max="10054" width="36.85546875" style="135" customWidth="1"/>
    <col min="10055" max="10055" width="37" style="135" customWidth="1"/>
    <col min="10056" max="10073" width="36.85546875" style="135" customWidth="1"/>
    <col min="10074" max="10074" width="36.5703125" style="135" customWidth="1"/>
    <col min="10075" max="10087" width="36.85546875" style="135" customWidth="1"/>
    <col min="10088" max="10088" width="36.5703125" style="135" customWidth="1"/>
    <col min="10089" max="10091" width="36.85546875" style="135" customWidth="1"/>
    <col min="10092" max="10092" width="36.5703125" style="135" customWidth="1"/>
    <col min="10093" max="10100" width="36.85546875" style="135" customWidth="1"/>
    <col min="10101" max="10101" width="36.5703125" style="135" customWidth="1"/>
    <col min="10102" max="10239" width="36.85546875" style="135"/>
    <col min="10240" max="10240" width="18.5703125" style="135" customWidth="1"/>
    <col min="10241" max="10249" width="31.42578125" style="135" customWidth="1"/>
    <col min="10250" max="10266" width="36.85546875" style="135" customWidth="1"/>
    <col min="10267" max="10267" width="37" style="135" customWidth="1"/>
    <col min="10268" max="10283" width="36.85546875" style="135" customWidth="1"/>
    <col min="10284" max="10284" width="37.140625" style="135" customWidth="1"/>
    <col min="10285" max="10286" width="36.85546875" style="135" customWidth="1"/>
    <col min="10287" max="10287" width="36.5703125" style="135" customWidth="1"/>
    <col min="10288" max="10289" width="36.85546875" style="135" customWidth="1"/>
    <col min="10290" max="10290" width="36.5703125" style="135" customWidth="1"/>
    <col min="10291" max="10291" width="37" style="135" customWidth="1"/>
    <col min="10292" max="10310" width="36.85546875" style="135" customWidth="1"/>
    <col min="10311" max="10311" width="37" style="135" customWidth="1"/>
    <col min="10312" max="10329" width="36.85546875" style="135" customWidth="1"/>
    <col min="10330" max="10330" width="36.5703125" style="135" customWidth="1"/>
    <col min="10331" max="10343" width="36.85546875" style="135" customWidth="1"/>
    <col min="10344" max="10344" width="36.5703125" style="135" customWidth="1"/>
    <col min="10345" max="10347" width="36.85546875" style="135" customWidth="1"/>
    <col min="10348" max="10348" width="36.5703125" style="135" customWidth="1"/>
    <col min="10349" max="10356" width="36.85546875" style="135" customWidth="1"/>
    <col min="10357" max="10357" width="36.5703125" style="135" customWidth="1"/>
    <col min="10358" max="10495" width="36.85546875" style="135"/>
    <col min="10496" max="10496" width="18.5703125" style="135" customWidth="1"/>
    <col min="10497" max="10505" width="31.42578125" style="135" customWidth="1"/>
    <col min="10506" max="10522" width="36.85546875" style="135" customWidth="1"/>
    <col min="10523" max="10523" width="37" style="135" customWidth="1"/>
    <col min="10524" max="10539" width="36.85546875" style="135" customWidth="1"/>
    <col min="10540" max="10540" width="37.140625" style="135" customWidth="1"/>
    <col min="10541" max="10542" width="36.85546875" style="135" customWidth="1"/>
    <col min="10543" max="10543" width="36.5703125" style="135" customWidth="1"/>
    <col min="10544" max="10545" width="36.85546875" style="135" customWidth="1"/>
    <col min="10546" max="10546" width="36.5703125" style="135" customWidth="1"/>
    <col min="10547" max="10547" width="37" style="135" customWidth="1"/>
    <col min="10548" max="10566" width="36.85546875" style="135" customWidth="1"/>
    <col min="10567" max="10567" width="37" style="135" customWidth="1"/>
    <col min="10568" max="10585" width="36.85546875" style="135" customWidth="1"/>
    <col min="10586" max="10586" width="36.5703125" style="135" customWidth="1"/>
    <col min="10587" max="10599" width="36.85546875" style="135" customWidth="1"/>
    <col min="10600" max="10600" width="36.5703125" style="135" customWidth="1"/>
    <col min="10601" max="10603" width="36.85546875" style="135" customWidth="1"/>
    <col min="10604" max="10604" width="36.5703125" style="135" customWidth="1"/>
    <col min="10605" max="10612" width="36.85546875" style="135" customWidth="1"/>
    <col min="10613" max="10613" width="36.5703125" style="135" customWidth="1"/>
    <col min="10614" max="10751" width="36.85546875" style="135"/>
    <col min="10752" max="10752" width="18.5703125" style="135" customWidth="1"/>
    <col min="10753" max="10761" width="31.42578125" style="135" customWidth="1"/>
    <col min="10762" max="10778" width="36.85546875" style="135" customWidth="1"/>
    <col min="10779" max="10779" width="37" style="135" customWidth="1"/>
    <col min="10780" max="10795" width="36.85546875" style="135" customWidth="1"/>
    <col min="10796" max="10796" width="37.140625" style="135" customWidth="1"/>
    <col min="10797" max="10798" width="36.85546875" style="135" customWidth="1"/>
    <col min="10799" max="10799" width="36.5703125" style="135" customWidth="1"/>
    <col min="10800" max="10801" width="36.85546875" style="135" customWidth="1"/>
    <col min="10802" max="10802" width="36.5703125" style="135" customWidth="1"/>
    <col min="10803" max="10803" width="37" style="135" customWidth="1"/>
    <col min="10804" max="10822" width="36.85546875" style="135" customWidth="1"/>
    <col min="10823" max="10823" width="37" style="135" customWidth="1"/>
    <col min="10824" max="10841" width="36.85546875" style="135" customWidth="1"/>
    <col min="10842" max="10842" width="36.5703125" style="135" customWidth="1"/>
    <col min="10843" max="10855" width="36.85546875" style="135" customWidth="1"/>
    <col min="10856" max="10856" width="36.5703125" style="135" customWidth="1"/>
    <col min="10857" max="10859" width="36.85546875" style="135" customWidth="1"/>
    <col min="10860" max="10860" width="36.5703125" style="135" customWidth="1"/>
    <col min="10861" max="10868" width="36.85546875" style="135" customWidth="1"/>
    <col min="10869" max="10869" width="36.5703125" style="135" customWidth="1"/>
    <col min="10870" max="11007" width="36.85546875" style="135"/>
    <col min="11008" max="11008" width="18.5703125" style="135" customWidth="1"/>
    <col min="11009" max="11017" width="31.42578125" style="135" customWidth="1"/>
    <col min="11018" max="11034" width="36.85546875" style="135" customWidth="1"/>
    <col min="11035" max="11035" width="37" style="135" customWidth="1"/>
    <col min="11036" max="11051" width="36.85546875" style="135" customWidth="1"/>
    <col min="11052" max="11052" width="37.140625" style="135" customWidth="1"/>
    <col min="11053" max="11054" width="36.85546875" style="135" customWidth="1"/>
    <col min="11055" max="11055" width="36.5703125" style="135" customWidth="1"/>
    <col min="11056" max="11057" width="36.85546875" style="135" customWidth="1"/>
    <col min="11058" max="11058" width="36.5703125" style="135" customWidth="1"/>
    <col min="11059" max="11059" width="37" style="135" customWidth="1"/>
    <col min="11060" max="11078" width="36.85546875" style="135" customWidth="1"/>
    <col min="11079" max="11079" width="37" style="135" customWidth="1"/>
    <col min="11080" max="11097" width="36.85546875" style="135" customWidth="1"/>
    <col min="11098" max="11098" width="36.5703125" style="135" customWidth="1"/>
    <col min="11099" max="11111" width="36.85546875" style="135" customWidth="1"/>
    <col min="11112" max="11112" width="36.5703125" style="135" customWidth="1"/>
    <col min="11113" max="11115" width="36.85546875" style="135" customWidth="1"/>
    <col min="11116" max="11116" width="36.5703125" style="135" customWidth="1"/>
    <col min="11117" max="11124" width="36.85546875" style="135" customWidth="1"/>
    <col min="11125" max="11125" width="36.5703125" style="135" customWidth="1"/>
    <col min="11126" max="11263" width="36.85546875" style="135"/>
    <col min="11264" max="11264" width="18.5703125" style="135" customWidth="1"/>
    <col min="11265" max="11273" width="31.42578125" style="135" customWidth="1"/>
    <col min="11274" max="11290" width="36.85546875" style="135" customWidth="1"/>
    <col min="11291" max="11291" width="37" style="135" customWidth="1"/>
    <col min="11292" max="11307" width="36.85546875" style="135" customWidth="1"/>
    <col min="11308" max="11308" width="37.140625" style="135" customWidth="1"/>
    <col min="11309" max="11310" width="36.85546875" style="135" customWidth="1"/>
    <col min="11311" max="11311" width="36.5703125" style="135" customWidth="1"/>
    <col min="11312" max="11313" width="36.85546875" style="135" customWidth="1"/>
    <col min="11314" max="11314" width="36.5703125" style="135" customWidth="1"/>
    <col min="11315" max="11315" width="37" style="135" customWidth="1"/>
    <col min="11316" max="11334" width="36.85546875" style="135" customWidth="1"/>
    <col min="11335" max="11335" width="37" style="135" customWidth="1"/>
    <col min="11336" max="11353" width="36.85546875" style="135" customWidth="1"/>
    <col min="11354" max="11354" width="36.5703125" style="135" customWidth="1"/>
    <col min="11355" max="11367" width="36.85546875" style="135" customWidth="1"/>
    <col min="11368" max="11368" width="36.5703125" style="135" customWidth="1"/>
    <col min="11369" max="11371" width="36.85546875" style="135" customWidth="1"/>
    <col min="11372" max="11372" width="36.5703125" style="135" customWidth="1"/>
    <col min="11373" max="11380" width="36.85546875" style="135" customWidth="1"/>
    <col min="11381" max="11381" width="36.5703125" style="135" customWidth="1"/>
    <col min="11382" max="11519" width="36.85546875" style="135"/>
    <col min="11520" max="11520" width="18.5703125" style="135" customWidth="1"/>
    <col min="11521" max="11529" width="31.42578125" style="135" customWidth="1"/>
    <col min="11530" max="11546" width="36.85546875" style="135" customWidth="1"/>
    <col min="11547" max="11547" width="37" style="135" customWidth="1"/>
    <col min="11548" max="11563" width="36.85546875" style="135" customWidth="1"/>
    <col min="11564" max="11564" width="37.140625" style="135" customWidth="1"/>
    <col min="11565" max="11566" width="36.85546875" style="135" customWidth="1"/>
    <col min="11567" max="11567" width="36.5703125" style="135" customWidth="1"/>
    <col min="11568" max="11569" width="36.85546875" style="135" customWidth="1"/>
    <col min="11570" max="11570" width="36.5703125" style="135" customWidth="1"/>
    <col min="11571" max="11571" width="37" style="135" customWidth="1"/>
    <col min="11572" max="11590" width="36.85546875" style="135" customWidth="1"/>
    <col min="11591" max="11591" width="37" style="135" customWidth="1"/>
    <col min="11592" max="11609" width="36.85546875" style="135" customWidth="1"/>
    <col min="11610" max="11610" width="36.5703125" style="135" customWidth="1"/>
    <col min="11611" max="11623" width="36.85546875" style="135" customWidth="1"/>
    <col min="11624" max="11624" width="36.5703125" style="135" customWidth="1"/>
    <col min="11625" max="11627" width="36.85546875" style="135" customWidth="1"/>
    <col min="11628" max="11628" width="36.5703125" style="135" customWidth="1"/>
    <col min="11629" max="11636" width="36.85546875" style="135" customWidth="1"/>
    <col min="11637" max="11637" width="36.5703125" style="135" customWidth="1"/>
    <col min="11638" max="11775" width="36.85546875" style="135"/>
    <col min="11776" max="11776" width="18.5703125" style="135" customWidth="1"/>
    <col min="11777" max="11785" width="31.42578125" style="135" customWidth="1"/>
    <col min="11786" max="11802" width="36.85546875" style="135" customWidth="1"/>
    <col min="11803" max="11803" width="37" style="135" customWidth="1"/>
    <col min="11804" max="11819" width="36.85546875" style="135" customWidth="1"/>
    <col min="11820" max="11820" width="37.140625" style="135" customWidth="1"/>
    <col min="11821" max="11822" width="36.85546875" style="135" customWidth="1"/>
    <col min="11823" max="11823" width="36.5703125" style="135" customWidth="1"/>
    <col min="11824" max="11825" width="36.85546875" style="135" customWidth="1"/>
    <col min="11826" max="11826" width="36.5703125" style="135" customWidth="1"/>
    <col min="11827" max="11827" width="37" style="135" customWidth="1"/>
    <col min="11828" max="11846" width="36.85546875" style="135" customWidth="1"/>
    <col min="11847" max="11847" width="37" style="135" customWidth="1"/>
    <col min="11848" max="11865" width="36.85546875" style="135" customWidth="1"/>
    <col min="11866" max="11866" width="36.5703125" style="135" customWidth="1"/>
    <col min="11867" max="11879" width="36.85546875" style="135" customWidth="1"/>
    <col min="11880" max="11880" width="36.5703125" style="135" customWidth="1"/>
    <col min="11881" max="11883" width="36.85546875" style="135" customWidth="1"/>
    <col min="11884" max="11884" width="36.5703125" style="135" customWidth="1"/>
    <col min="11885" max="11892" width="36.85546875" style="135" customWidth="1"/>
    <col min="11893" max="11893" width="36.5703125" style="135" customWidth="1"/>
    <col min="11894" max="12031" width="36.85546875" style="135"/>
    <col min="12032" max="12032" width="18.5703125" style="135" customWidth="1"/>
    <col min="12033" max="12041" width="31.42578125" style="135" customWidth="1"/>
    <col min="12042" max="12058" width="36.85546875" style="135" customWidth="1"/>
    <col min="12059" max="12059" width="37" style="135" customWidth="1"/>
    <col min="12060" max="12075" width="36.85546875" style="135" customWidth="1"/>
    <col min="12076" max="12076" width="37.140625" style="135" customWidth="1"/>
    <col min="12077" max="12078" width="36.85546875" style="135" customWidth="1"/>
    <col min="12079" max="12079" width="36.5703125" style="135" customWidth="1"/>
    <col min="12080" max="12081" width="36.85546875" style="135" customWidth="1"/>
    <col min="12082" max="12082" width="36.5703125" style="135" customWidth="1"/>
    <col min="12083" max="12083" width="37" style="135" customWidth="1"/>
    <col min="12084" max="12102" width="36.85546875" style="135" customWidth="1"/>
    <col min="12103" max="12103" width="37" style="135" customWidth="1"/>
    <col min="12104" max="12121" width="36.85546875" style="135" customWidth="1"/>
    <col min="12122" max="12122" width="36.5703125" style="135" customWidth="1"/>
    <col min="12123" max="12135" width="36.85546875" style="135" customWidth="1"/>
    <col min="12136" max="12136" width="36.5703125" style="135" customWidth="1"/>
    <col min="12137" max="12139" width="36.85546875" style="135" customWidth="1"/>
    <col min="12140" max="12140" width="36.5703125" style="135" customWidth="1"/>
    <col min="12141" max="12148" width="36.85546875" style="135" customWidth="1"/>
    <col min="12149" max="12149" width="36.5703125" style="135" customWidth="1"/>
    <col min="12150" max="12287" width="36.85546875" style="135"/>
    <col min="12288" max="12288" width="18.5703125" style="135" customWidth="1"/>
    <col min="12289" max="12297" width="31.42578125" style="135" customWidth="1"/>
    <col min="12298" max="12314" width="36.85546875" style="135" customWidth="1"/>
    <col min="12315" max="12315" width="37" style="135" customWidth="1"/>
    <col min="12316" max="12331" width="36.85546875" style="135" customWidth="1"/>
    <col min="12332" max="12332" width="37.140625" style="135" customWidth="1"/>
    <col min="12333" max="12334" width="36.85546875" style="135" customWidth="1"/>
    <col min="12335" max="12335" width="36.5703125" style="135" customWidth="1"/>
    <col min="12336" max="12337" width="36.85546875" style="135" customWidth="1"/>
    <col min="12338" max="12338" width="36.5703125" style="135" customWidth="1"/>
    <col min="12339" max="12339" width="37" style="135" customWidth="1"/>
    <col min="12340" max="12358" width="36.85546875" style="135" customWidth="1"/>
    <col min="12359" max="12359" width="37" style="135" customWidth="1"/>
    <col min="12360" max="12377" width="36.85546875" style="135" customWidth="1"/>
    <col min="12378" max="12378" width="36.5703125" style="135" customWidth="1"/>
    <col min="12379" max="12391" width="36.85546875" style="135" customWidth="1"/>
    <col min="12392" max="12392" width="36.5703125" style="135" customWidth="1"/>
    <col min="12393" max="12395" width="36.85546875" style="135" customWidth="1"/>
    <col min="12396" max="12396" width="36.5703125" style="135" customWidth="1"/>
    <col min="12397" max="12404" width="36.85546875" style="135" customWidth="1"/>
    <col min="12405" max="12405" width="36.5703125" style="135" customWidth="1"/>
    <col min="12406" max="12543" width="36.85546875" style="135"/>
    <col min="12544" max="12544" width="18.5703125" style="135" customWidth="1"/>
    <col min="12545" max="12553" width="31.42578125" style="135" customWidth="1"/>
    <col min="12554" max="12570" width="36.85546875" style="135" customWidth="1"/>
    <col min="12571" max="12571" width="37" style="135" customWidth="1"/>
    <col min="12572" max="12587" width="36.85546875" style="135" customWidth="1"/>
    <col min="12588" max="12588" width="37.140625" style="135" customWidth="1"/>
    <col min="12589" max="12590" width="36.85546875" style="135" customWidth="1"/>
    <col min="12591" max="12591" width="36.5703125" style="135" customWidth="1"/>
    <col min="12592" max="12593" width="36.85546875" style="135" customWidth="1"/>
    <col min="12594" max="12594" width="36.5703125" style="135" customWidth="1"/>
    <col min="12595" max="12595" width="37" style="135" customWidth="1"/>
    <col min="12596" max="12614" width="36.85546875" style="135" customWidth="1"/>
    <col min="12615" max="12615" width="37" style="135" customWidth="1"/>
    <col min="12616" max="12633" width="36.85546875" style="135" customWidth="1"/>
    <col min="12634" max="12634" width="36.5703125" style="135" customWidth="1"/>
    <col min="12635" max="12647" width="36.85546875" style="135" customWidth="1"/>
    <col min="12648" max="12648" width="36.5703125" style="135" customWidth="1"/>
    <col min="12649" max="12651" width="36.85546875" style="135" customWidth="1"/>
    <col min="12652" max="12652" width="36.5703125" style="135" customWidth="1"/>
    <col min="12653" max="12660" width="36.85546875" style="135" customWidth="1"/>
    <col min="12661" max="12661" width="36.5703125" style="135" customWidth="1"/>
    <col min="12662" max="12799" width="36.85546875" style="135"/>
    <col min="12800" max="12800" width="18.5703125" style="135" customWidth="1"/>
    <col min="12801" max="12809" width="31.42578125" style="135" customWidth="1"/>
    <col min="12810" max="12826" width="36.85546875" style="135" customWidth="1"/>
    <col min="12827" max="12827" width="37" style="135" customWidth="1"/>
    <col min="12828" max="12843" width="36.85546875" style="135" customWidth="1"/>
    <col min="12844" max="12844" width="37.140625" style="135" customWidth="1"/>
    <col min="12845" max="12846" width="36.85546875" style="135" customWidth="1"/>
    <col min="12847" max="12847" width="36.5703125" style="135" customWidth="1"/>
    <col min="12848" max="12849" width="36.85546875" style="135" customWidth="1"/>
    <col min="12850" max="12850" width="36.5703125" style="135" customWidth="1"/>
    <col min="12851" max="12851" width="37" style="135" customWidth="1"/>
    <col min="12852" max="12870" width="36.85546875" style="135" customWidth="1"/>
    <col min="12871" max="12871" width="37" style="135" customWidth="1"/>
    <col min="12872" max="12889" width="36.85546875" style="135" customWidth="1"/>
    <col min="12890" max="12890" width="36.5703125" style="135" customWidth="1"/>
    <col min="12891" max="12903" width="36.85546875" style="135" customWidth="1"/>
    <col min="12904" max="12904" width="36.5703125" style="135" customWidth="1"/>
    <col min="12905" max="12907" width="36.85546875" style="135" customWidth="1"/>
    <col min="12908" max="12908" width="36.5703125" style="135" customWidth="1"/>
    <col min="12909" max="12916" width="36.85546875" style="135" customWidth="1"/>
    <col min="12917" max="12917" width="36.5703125" style="135" customWidth="1"/>
    <col min="12918" max="13055" width="36.85546875" style="135"/>
    <col min="13056" max="13056" width="18.5703125" style="135" customWidth="1"/>
    <col min="13057" max="13065" width="31.42578125" style="135" customWidth="1"/>
    <col min="13066" max="13082" width="36.85546875" style="135" customWidth="1"/>
    <col min="13083" max="13083" width="37" style="135" customWidth="1"/>
    <col min="13084" max="13099" width="36.85546875" style="135" customWidth="1"/>
    <col min="13100" max="13100" width="37.140625" style="135" customWidth="1"/>
    <col min="13101" max="13102" width="36.85546875" style="135" customWidth="1"/>
    <col min="13103" max="13103" width="36.5703125" style="135" customWidth="1"/>
    <col min="13104" max="13105" width="36.85546875" style="135" customWidth="1"/>
    <col min="13106" max="13106" width="36.5703125" style="135" customWidth="1"/>
    <col min="13107" max="13107" width="37" style="135" customWidth="1"/>
    <col min="13108" max="13126" width="36.85546875" style="135" customWidth="1"/>
    <col min="13127" max="13127" width="37" style="135" customWidth="1"/>
    <col min="13128" max="13145" width="36.85546875" style="135" customWidth="1"/>
    <col min="13146" max="13146" width="36.5703125" style="135" customWidth="1"/>
    <col min="13147" max="13159" width="36.85546875" style="135" customWidth="1"/>
    <col min="13160" max="13160" width="36.5703125" style="135" customWidth="1"/>
    <col min="13161" max="13163" width="36.85546875" style="135" customWidth="1"/>
    <col min="13164" max="13164" width="36.5703125" style="135" customWidth="1"/>
    <col min="13165" max="13172" width="36.85546875" style="135" customWidth="1"/>
    <col min="13173" max="13173" width="36.5703125" style="135" customWidth="1"/>
    <col min="13174" max="13311" width="36.85546875" style="135"/>
    <col min="13312" max="13312" width="18.5703125" style="135" customWidth="1"/>
    <col min="13313" max="13321" width="31.42578125" style="135" customWidth="1"/>
    <col min="13322" max="13338" width="36.85546875" style="135" customWidth="1"/>
    <col min="13339" max="13339" width="37" style="135" customWidth="1"/>
    <col min="13340" max="13355" width="36.85546875" style="135" customWidth="1"/>
    <col min="13356" max="13356" width="37.140625" style="135" customWidth="1"/>
    <col min="13357" max="13358" width="36.85546875" style="135" customWidth="1"/>
    <col min="13359" max="13359" width="36.5703125" style="135" customWidth="1"/>
    <col min="13360" max="13361" width="36.85546875" style="135" customWidth="1"/>
    <col min="13362" max="13362" width="36.5703125" style="135" customWidth="1"/>
    <col min="13363" max="13363" width="37" style="135" customWidth="1"/>
    <col min="13364" max="13382" width="36.85546875" style="135" customWidth="1"/>
    <col min="13383" max="13383" width="37" style="135" customWidth="1"/>
    <col min="13384" max="13401" width="36.85546875" style="135" customWidth="1"/>
    <col min="13402" max="13402" width="36.5703125" style="135" customWidth="1"/>
    <col min="13403" max="13415" width="36.85546875" style="135" customWidth="1"/>
    <col min="13416" max="13416" width="36.5703125" style="135" customWidth="1"/>
    <col min="13417" max="13419" width="36.85546875" style="135" customWidth="1"/>
    <col min="13420" max="13420" width="36.5703125" style="135" customWidth="1"/>
    <col min="13421" max="13428" width="36.85546875" style="135" customWidth="1"/>
    <col min="13429" max="13429" width="36.5703125" style="135" customWidth="1"/>
    <col min="13430" max="13567" width="36.85546875" style="135"/>
    <col min="13568" max="13568" width="18.5703125" style="135" customWidth="1"/>
    <col min="13569" max="13577" width="31.42578125" style="135" customWidth="1"/>
    <col min="13578" max="13594" width="36.85546875" style="135" customWidth="1"/>
    <col min="13595" max="13595" width="37" style="135" customWidth="1"/>
    <col min="13596" max="13611" width="36.85546875" style="135" customWidth="1"/>
    <col min="13612" max="13612" width="37.140625" style="135" customWidth="1"/>
    <col min="13613" max="13614" width="36.85546875" style="135" customWidth="1"/>
    <col min="13615" max="13615" width="36.5703125" style="135" customWidth="1"/>
    <col min="13616" max="13617" width="36.85546875" style="135" customWidth="1"/>
    <col min="13618" max="13618" width="36.5703125" style="135" customWidth="1"/>
    <col min="13619" max="13619" width="37" style="135" customWidth="1"/>
    <col min="13620" max="13638" width="36.85546875" style="135" customWidth="1"/>
    <col min="13639" max="13639" width="37" style="135" customWidth="1"/>
    <col min="13640" max="13657" width="36.85546875" style="135" customWidth="1"/>
    <col min="13658" max="13658" width="36.5703125" style="135" customWidth="1"/>
    <col min="13659" max="13671" width="36.85546875" style="135" customWidth="1"/>
    <col min="13672" max="13672" width="36.5703125" style="135" customWidth="1"/>
    <col min="13673" max="13675" width="36.85546875" style="135" customWidth="1"/>
    <col min="13676" max="13676" width="36.5703125" style="135" customWidth="1"/>
    <col min="13677" max="13684" width="36.85546875" style="135" customWidth="1"/>
    <col min="13685" max="13685" width="36.5703125" style="135" customWidth="1"/>
    <col min="13686" max="13823" width="36.85546875" style="135"/>
    <col min="13824" max="13824" width="18.5703125" style="135" customWidth="1"/>
    <col min="13825" max="13833" width="31.42578125" style="135" customWidth="1"/>
    <col min="13834" max="13850" width="36.85546875" style="135" customWidth="1"/>
    <col min="13851" max="13851" width="37" style="135" customWidth="1"/>
    <col min="13852" max="13867" width="36.85546875" style="135" customWidth="1"/>
    <col min="13868" max="13868" width="37.140625" style="135" customWidth="1"/>
    <col min="13869" max="13870" width="36.85546875" style="135" customWidth="1"/>
    <col min="13871" max="13871" width="36.5703125" style="135" customWidth="1"/>
    <col min="13872" max="13873" width="36.85546875" style="135" customWidth="1"/>
    <col min="13874" max="13874" width="36.5703125" style="135" customWidth="1"/>
    <col min="13875" max="13875" width="37" style="135" customWidth="1"/>
    <col min="13876" max="13894" width="36.85546875" style="135" customWidth="1"/>
    <col min="13895" max="13895" width="37" style="135" customWidth="1"/>
    <col min="13896" max="13913" width="36.85546875" style="135" customWidth="1"/>
    <col min="13914" max="13914" width="36.5703125" style="135" customWidth="1"/>
    <col min="13915" max="13927" width="36.85546875" style="135" customWidth="1"/>
    <col min="13928" max="13928" width="36.5703125" style="135" customWidth="1"/>
    <col min="13929" max="13931" width="36.85546875" style="135" customWidth="1"/>
    <col min="13932" max="13932" width="36.5703125" style="135" customWidth="1"/>
    <col min="13933" max="13940" width="36.85546875" style="135" customWidth="1"/>
    <col min="13941" max="13941" width="36.5703125" style="135" customWidth="1"/>
    <col min="13942" max="14079" width="36.85546875" style="135"/>
    <col min="14080" max="14080" width="18.5703125" style="135" customWidth="1"/>
    <col min="14081" max="14089" width="31.42578125" style="135" customWidth="1"/>
    <col min="14090" max="14106" width="36.85546875" style="135" customWidth="1"/>
    <col min="14107" max="14107" width="37" style="135" customWidth="1"/>
    <col min="14108" max="14123" width="36.85546875" style="135" customWidth="1"/>
    <col min="14124" max="14124" width="37.140625" style="135" customWidth="1"/>
    <col min="14125" max="14126" width="36.85546875" style="135" customWidth="1"/>
    <col min="14127" max="14127" width="36.5703125" style="135" customWidth="1"/>
    <col min="14128" max="14129" width="36.85546875" style="135" customWidth="1"/>
    <col min="14130" max="14130" width="36.5703125" style="135" customWidth="1"/>
    <col min="14131" max="14131" width="37" style="135" customWidth="1"/>
    <col min="14132" max="14150" width="36.85546875" style="135" customWidth="1"/>
    <col min="14151" max="14151" width="37" style="135" customWidth="1"/>
    <col min="14152" max="14169" width="36.85546875" style="135" customWidth="1"/>
    <col min="14170" max="14170" width="36.5703125" style="135" customWidth="1"/>
    <col min="14171" max="14183" width="36.85546875" style="135" customWidth="1"/>
    <col min="14184" max="14184" width="36.5703125" style="135" customWidth="1"/>
    <col min="14185" max="14187" width="36.85546875" style="135" customWidth="1"/>
    <col min="14188" max="14188" width="36.5703125" style="135" customWidth="1"/>
    <col min="14189" max="14196" width="36.85546875" style="135" customWidth="1"/>
    <col min="14197" max="14197" width="36.5703125" style="135" customWidth="1"/>
    <col min="14198" max="14335" width="36.85546875" style="135"/>
    <col min="14336" max="14336" width="18.5703125" style="135" customWidth="1"/>
    <col min="14337" max="14345" width="31.42578125" style="135" customWidth="1"/>
    <col min="14346" max="14362" width="36.85546875" style="135" customWidth="1"/>
    <col min="14363" max="14363" width="37" style="135" customWidth="1"/>
    <col min="14364" max="14379" width="36.85546875" style="135" customWidth="1"/>
    <col min="14380" max="14380" width="37.140625" style="135" customWidth="1"/>
    <col min="14381" max="14382" width="36.85546875" style="135" customWidth="1"/>
    <col min="14383" max="14383" width="36.5703125" style="135" customWidth="1"/>
    <col min="14384" max="14385" width="36.85546875" style="135" customWidth="1"/>
    <col min="14386" max="14386" width="36.5703125" style="135" customWidth="1"/>
    <col min="14387" max="14387" width="37" style="135" customWidth="1"/>
    <col min="14388" max="14406" width="36.85546875" style="135" customWidth="1"/>
    <col min="14407" max="14407" width="37" style="135" customWidth="1"/>
    <col min="14408" max="14425" width="36.85546875" style="135" customWidth="1"/>
    <col min="14426" max="14426" width="36.5703125" style="135" customWidth="1"/>
    <col min="14427" max="14439" width="36.85546875" style="135" customWidth="1"/>
    <col min="14440" max="14440" width="36.5703125" style="135" customWidth="1"/>
    <col min="14441" max="14443" width="36.85546875" style="135" customWidth="1"/>
    <col min="14444" max="14444" width="36.5703125" style="135" customWidth="1"/>
    <col min="14445" max="14452" width="36.85546875" style="135" customWidth="1"/>
    <col min="14453" max="14453" width="36.5703125" style="135" customWidth="1"/>
    <col min="14454" max="14591" width="36.85546875" style="135"/>
    <col min="14592" max="14592" width="18.5703125" style="135" customWidth="1"/>
    <col min="14593" max="14601" width="31.42578125" style="135" customWidth="1"/>
    <col min="14602" max="14618" width="36.85546875" style="135" customWidth="1"/>
    <col min="14619" max="14619" width="37" style="135" customWidth="1"/>
    <col min="14620" max="14635" width="36.85546875" style="135" customWidth="1"/>
    <col min="14636" max="14636" width="37.140625" style="135" customWidth="1"/>
    <col min="14637" max="14638" width="36.85546875" style="135" customWidth="1"/>
    <col min="14639" max="14639" width="36.5703125" style="135" customWidth="1"/>
    <col min="14640" max="14641" width="36.85546875" style="135" customWidth="1"/>
    <col min="14642" max="14642" width="36.5703125" style="135" customWidth="1"/>
    <col min="14643" max="14643" width="37" style="135" customWidth="1"/>
    <col min="14644" max="14662" width="36.85546875" style="135" customWidth="1"/>
    <col min="14663" max="14663" width="37" style="135" customWidth="1"/>
    <col min="14664" max="14681" width="36.85546875" style="135" customWidth="1"/>
    <col min="14682" max="14682" width="36.5703125" style="135" customWidth="1"/>
    <col min="14683" max="14695" width="36.85546875" style="135" customWidth="1"/>
    <col min="14696" max="14696" width="36.5703125" style="135" customWidth="1"/>
    <col min="14697" max="14699" width="36.85546875" style="135" customWidth="1"/>
    <col min="14700" max="14700" width="36.5703125" style="135" customWidth="1"/>
    <col min="14701" max="14708" width="36.85546875" style="135" customWidth="1"/>
    <col min="14709" max="14709" width="36.5703125" style="135" customWidth="1"/>
    <col min="14710" max="14847" width="36.85546875" style="135"/>
    <col min="14848" max="14848" width="18.5703125" style="135" customWidth="1"/>
    <col min="14849" max="14857" width="31.42578125" style="135" customWidth="1"/>
    <col min="14858" max="14874" width="36.85546875" style="135" customWidth="1"/>
    <col min="14875" max="14875" width="37" style="135" customWidth="1"/>
    <col min="14876" max="14891" width="36.85546875" style="135" customWidth="1"/>
    <col min="14892" max="14892" width="37.140625" style="135" customWidth="1"/>
    <col min="14893" max="14894" width="36.85546875" style="135" customWidth="1"/>
    <col min="14895" max="14895" width="36.5703125" style="135" customWidth="1"/>
    <col min="14896" max="14897" width="36.85546875" style="135" customWidth="1"/>
    <col min="14898" max="14898" width="36.5703125" style="135" customWidth="1"/>
    <col min="14899" max="14899" width="37" style="135" customWidth="1"/>
    <col min="14900" max="14918" width="36.85546875" style="135" customWidth="1"/>
    <col min="14919" max="14919" width="37" style="135" customWidth="1"/>
    <col min="14920" max="14937" width="36.85546875" style="135" customWidth="1"/>
    <col min="14938" max="14938" width="36.5703125" style="135" customWidth="1"/>
    <col min="14939" max="14951" width="36.85546875" style="135" customWidth="1"/>
    <col min="14952" max="14952" width="36.5703125" style="135" customWidth="1"/>
    <col min="14953" max="14955" width="36.85546875" style="135" customWidth="1"/>
    <col min="14956" max="14956" width="36.5703125" style="135" customWidth="1"/>
    <col min="14957" max="14964" width="36.85546875" style="135" customWidth="1"/>
    <col min="14965" max="14965" width="36.5703125" style="135" customWidth="1"/>
    <col min="14966" max="15103" width="36.85546875" style="135"/>
    <col min="15104" max="15104" width="18.5703125" style="135" customWidth="1"/>
    <col min="15105" max="15113" width="31.42578125" style="135" customWidth="1"/>
    <col min="15114" max="15130" width="36.85546875" style="135" customWidth="1"/>
    <col min="15131" max="15131" width="37" style="135" customWidth="1"/>
    <col min="15132" max="15147" width="36.85546875" style="135" customWidth="1"/>
    <col min="15148" max="15148" width="37.140625" style="135" customWidth="1"/>
    <col min="15149" max="15150" width="36.85546875" style="135" customWidth="1"/>
    <col min="15151" max="15151" width="36.5703125" style="135" customWidth="1"/>
    <col min="15152" max="15153" width="36.85546875" style="135" customWidth="1"/>
    <col min="15154" max="15154" width="36.5703125" style="135" customWidth="1"/>
    <col min="15155" max="15155" width="37" style="135" customWidth="1"/>
    <col min="15156" max="15174" width="36.85546875" style="135" customWidth="1"/>
    <col min="15175" max="15175" width="37" style="135" customWidth="1"/>
    <col min="15176" max="15193" width="36.85546875" style="135" customWidth="1"/>
    <col min="15194" max="15194" width="36.5703125" style="135" customWidth="1"/>
    <col min="15195" max="15207" width="36.85546875" style="135" customWidth="1"/>
    <col min="15208" max="15208" width="36.5703125" style="135" customWidth="1"/>
    <col min="15209" max="15211" width="36.85546875" style="135" customWidth="1"/>
    <col min="15212" max="15212" width="36.5703125" style="135" customWidth="1"/>
    <col min="15213" max="15220" width="36.85546875" style="135" customWidth="1"/>
    <col min="15221" max="15221" width="36.5703125" style="135" customWidth="1"/>
    <col min="15222" max="15359" width="36.85546875" style="135"/>
    <col min="15360" max="15360" width="18.5703125" style="135" customWidth="1"/>
    <col min="15361" max="15369" width="31.42578125" style="135" customWidth="1"/>
    <col min="15370" max="15386" width="36.85546875" style="135" customWidth="1"/>
    <col min="15387" max="15387" width="37" style="135" customWidth="1"/>
    <col min="15388" max="15403" width="36.85546875" style="135" customWidth="1"/>
    <col min="15404" max="15404" width="37.140625" style="135" customWidth="1"/>
    <col min="15405" max="15406" width="36.85546875" style="135" customWidth="1"/>
    <col min="15407" max="15407" width="36.5703125" style="135" customWidth="1"/>
    <col min="15408" max="15409" width="36.85546875" style="135" customWidth="1"/>
    <col min="15410" max="15410" width="36.5703125" style="135" customWidth="1"/>
    <col min="15411" max="15411" width="37" style="135" customWidth="1"/>
    <col min="15412" max="15430" width="36.85546875" style="135" customWidth="1"/>
    <col min="15431" max="15431" width="37" style="135" customWidth="1"/>
    <col min="15432" max="15449" width="36.85546875" style="135" customWidth="1"/>
    <col min="15450" max="15450" width="36.5703125" style="135" customWidth="1"/>
    <col min="15451" max="15463" width="36.85546875" style="135" customWidth="1"/>
    <col min="15464" max="15464" width="36.5703125" style="135" customWidth="1"/>
    <col min="15465" max="15467" width="36.85546875" style="135" customWidth="1"/>
    <col min="15468" max="15468" width="36.5703125" style="135" customWidth="1"/>
    <col min="15469" max="15476" width="36.85546875" style="135" customWidth="1"/>
    <col min="15477" max="15477" width="36.5703125" style="135" customWidth="1"/>
    <col min="15478" max="15615" width="36.85546875" style="135"/>
    <col min="15616" max="15616" width="18.5703125" style="135" customWidth="1"/>
    <col min="15617" max="15625" width="31.42578125" style="135" customWidth="1"/>
    <col min="15626" max="15642" width="36.85546875" style="135" customWidth="1"/>
    <col min="15643" max="15643" width="37" style="135" customWidth="1"/>
    <col min="15644" max="15659" width="36.85546875" style="135" customWidth="1"/>
    <col min="15660" max="15660" width="37.140625" style="135" customWidth="1"/>
    <col min="15661" max="15662" width="36.85546875" style="135" customWidth="1"/>
    <col min="15663" max="15663" width="36.5703125" style="135" customWidth="1"/>
    <col min="15664" max="15665" width="36.85546875" style="135" customWidth="1"/>
    <col min="15666" max="15666" width="36.5703125" style="135" customWidth="1"/>
    <col min="15667" max="15667" width="37" style="135" customWidth="1"/>
    <col min="15668" max="15686" width="36.85546875" style="135" customWidth="1"/>
    <col min="15687" max="15687" width="37" style="135" customWidth="1"/>
    <col min="15688" max="15705" width="36.85546875" style="135" customWidth="1"/>
    <col min="15706" max="15706" width="36.5703125" style="135" customWidth="1"/>
    <col min="15707" max="15719" width="36.85546875" style="135" customWidth="1"/>
    <col min="15720" max="15720" width="36.5703125" style="135" customWidth="1"/>
    <col min="15721" max="15723" width="36.85546875" style="135" customWidth="1"/>
    <col min="15724" max="15724" width="36.5703125" style="135" customWidth="1"/>
    <col min="15725" max="15732" width="36.85546875" style="135" customWidth="1"/>
    <col min="15733" max="15733" width="36.5703125" style="135" customWidth="1"/>
    <col min="15734" max="15871" width="36.85546875" style="135"/>
    <col min="15872" max="15872" width="18.5703125" style="135" customWidth="1"/>
    <col min="15873" max="15881" width="31.42578125" style="135" customWidth="1"/>
    <col min="15882" max="15898" width="36.85546875" style="135" customWidth="1"/>
    <col min="15899" max="15899" width="37" style="135" customWidth="1"/>
    <col min="15900" max="15915" width="36.85546875" style="135" customWidth="1"/>
    <col min="15916" max="15916" width="37.140625" style="135" customWidth="1"/>
    <col min="15917" max="15918" width="36.85546875" style="135" customWidth="1"/>
    <col min="15919" max="15919" width="36.5703125" style="135" customWidth="1"/>
    <col min="15920" max="15921" width="36.85546875" style="135" customWidth="1"/>
    <col min="15922" max="15922" width="36.5703125" style="135" customWidth="1"/>
    <col min="15923" max="15923" width="37" style="135" customWidth="1"/>
    <col min="15924" max="15942" width="36.85546875" style="135" customWidth="1"/>
    <col min="15943" max="15943" width="37" style="135" customWidth="1"/>
    <col min="15944" max="15961" width="36.85546875" style="135" customWidth="1"/>
    <col min="15962" max="15962" width="36.5703125" style="135" customWidth="1"/>
    <col min="15963" max="15975" width="36.85546875" style="135" customWidth="1"/>
    <col min="15976" max="15976" width="36.5703125" style="135" customWidth="1"/>
    <col min="15977" max="15979" width="36.85546875" style="135" customWidth="1"/>
    <col min="15980" max="15980" width="36.5703125" style="135" customWidth="1"/>
    <col min="15981" max="15988" width="36.85546875" style="135" customWidth="1"/>
    <col min="15989" max="15989" width="36.5703125" style="135" customWidth="1"/>
    <col min="15990" max="16127" width="36.85546875" style="135"/>
    <col min="16128" max="16128" width="18.5703125" style="135" customWidth="1"/>
    <col min="16129" max="16137" width="31.42578125" style="135" customWidth="1"/>
    <col min="16138" max="16154" width="36.85546875" style="135" customWidth="1"/>
    <col min="16155" max="16155" width="37" style="135" customWidth="1"/>
    <col min="16156" max="16171" width="36.85546875" style="135" customWidth="1"/>
    <col min="16172" max="16172" width="37.140625" style="135" customWidth="1"/>
    <col min="16173" max="16174" width="36.85546875" style="135" customWidth="1"/>
    <col min="16175" max="16175" width="36.5703125" style="135" customWidth="1"/>
    <col min="16176" max="16177" width="36.85546875" style="135" customWidth="1"/>
    <col min="16178" max="16178" width="36.5703125" style="135" customWidth="1"/>
    <col min="16179" max="16179" width="37" style="135" customWidth="1"/>
    <col min="16180" max="16198" width="36.85546875" style="135" customWidth="1"/>
    <col min="16199" max="16199" width="37" style="135" customWidth="1"/>
    <col min="16200" max="16217" width="36.85546875" style="135" customWidth="1"/>
    <col min="16218" max="16218" width="36.5703125" style="135" customWidth="1"/>
    <col min="16219" max="16231" width="36.85546875" style="135" customWidth="1"/>
    <col min="16232" max="16232" width="36.5703125" style="135" customWidth="1"/>
    <col min="16233" max="16235" width="36.85546875" style="135" customWidth="1"/>
    <col min="16236" max="16236" width="36.5703125" style="135" customWidth="1"/>
    <col min="16237" max="16244" width="36.85546875" style="135" customWidth="1"/>
    <col min="16245" max="16245" width="36.5703125" style="135" customWidth="1"/>
    <col min="16246" max="16384" width="36.85546875" style="135"/>
  </cols>
  <sheetData>
    <row r="1" spans="1:244" s="80" customFormat="1" ht="12.75" customHeight="1" x14ac:dyDescent="0.25">
      <c r="A1" s="76" t="s">
        <v>115</v>
      </c>
      <c r="B1" s="77"/>
      <c r="C1" s="78"/>
      <c r="D1" s="78"/>
      <c r="E1" s="78"/>
      <c r="F1" s="78"/>
      <c r="G1" s="78"/>
      <c r="H1" s="78"/>
      <c r="I1" s="78"/>
      <c r="J1" s="79"/>
      <c r="K1" s="79"/>
      <c r="L1" s="79"/>
      <c r="M1" s="79"/>
      <c r="N1" s="79"/>
      <c r="O1" s="79"/>
      <c r="P1" s="79"/>
      <c r="Q1" s="79"/>
      <c r="R1" s="79"/>
      <c r="S1" s="79"/>
      <c r="T1" s="79"/>
      <c r="U1" s="79"/>
      <c r="V1" s="79"/>
      <c r="W1" s="79"/>
      <c r="X1" s="79"/>
      <c r="Y1" s="79"/>
      <c r="Z1" s="79"/>
      <c r="AA1" s="79"/>
      <c r="AB1" s="79"/>
      <c r="AC1" s="79"/>
      <c r="AD1" s="79"/>
      <c r="AE1" s="79"/>
      <c r="AF1" s="79"/>
      <c r="AG1" s="79"/>
      <c r="AH1" s="79"/>
    </row>
    <row r="2" spans="1:244" s="84" customFormat="1" ht="12.75" customHeight="1" x14ac:dyDescent="0.25">
      <c r="A2" s="81" t="s">
        <v>116</v>
      </c>
      <c r="B2" s="82">
        <v>1</v>
      </c>
      <c r="C2" s="82">
        <v>2</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3"/>
      <c r="AJ2" s="83"/>
      <c r="AK2" s="83" t="str">
        <f t="shared" ref="AK2:CU2" si="0">IF(AK3="","",AJ2+1)</f>
        <v/>
      </c>
      <c r="AL2" s="83" t="str">
        <f t="shared" si="0"/>
        <v/>
      </c>
      <c r="AM2" s="83" t="str">
        <f t="shared" si="0"/>
        <v/>
      </c>
      <c r="AN2" s="83" t="str">
        <f t="shared" si="0"/>
        <v/>
      </c>
      <c r="AO2" s="83" t="str">
        <f t="shared" si="0"/>
        <v/>
      </c>
      <c r="AP2" s="83" t="str">
        <f t="shared" si="0"/>
        <v/>
      </c>
      <c r="AQ2" s="83" t="str">
        <f t="shared" si="0"/>
        <v/>
      </c>
      <c r="AR2" s="83" t="str">
        <f t="shared" si="0"/>
        <v/>
      </c>
      <c r="AS2" s="83" t="str">
        <f t="shared" si="0"/>
        <v/>
      </c>
      <c r="AT2" s="83" t="str">
        <f t="shared" si="0"/>
        <v/>
      </c>
      <c r="AU2" s="83" t="str">
        <f t="shared" si="0"/>
        <v/>
      </c>
      <c r="AV2" s="83" t="str">
        <f t="shared" si="0"/>
        <v/>
      </c>
      <c r="AW2" s="83" t="str">
        <f t="shared" si="0"/>
        <v/>
      </c>
      <c r="AX2" s="83" t="str">
        <f t="shared" si="0"/>
        <v/>
      </c>
      <c r="AY2" s="83" t="str">
        <f t="shared" si="0"/>
        <v/>
      </c>
      <c r="AZ2" s="83" t="str">
        <f t="shared" si="0"/>
        <v/>
      </c>
      <c r="BA2" s="83" t="str">
        <f t="shared" si="0"/>
        <v/>
      </c>
      <c r="BB2" s="83" t="str">
        <f t="shared" si="0"/>
        <v/>
      </c>
      <c r="BC2" s="83" t="str">
        <f t="shared" si="0"/>
        <v/>
      </c>
      <c r="BD2" s="83" t="str">
        <f t="shared" si="0"/>
        <v/>
      </c>
      <c r="BE2" s="83" t="str">
        <f t="shared" si="0"/>
        <v/>
      </c>
      <c r="BF2" s="83" t="str">
        <f t="shared" si="0"/>
        <v/>
      </c>
      <c r="BG2" s="83" t="str">
        <f t="shared" si="0"/>
        <v/>
      </c>
      <c r="BH2" s="83" t="str">
        <f t="shared" si="0"/>
        <v/>
      </c>
      <c r="BI2" s="83" t="str">
        <f t="shared" si="0"/>
        <v/>
      </c>
      <c r="BJ2" s="83" t="str">
        <f t="shared" si="0"/>
        <v/>
      </c>
      <c r="BK2" s="83" t="str">
        <f t="shared" si="0"/>
        <v/>
      </c>
      <c r="BL2" s="83" t="str">
        <f t="shared" si="0"/>
        <v/>
      </c>
      <c r="BM2" s="83" t="str">
        <f t="shared" si="0"/>
        <v/>
      </c>
      <c r="BN2" s="83" t="str">
        <f t="shared" si="0"/>
        <v/>
      </c>
      <c r="BO2" s="83" t="str">
        <f t="shared" si="0"/>
        <v/>
      </c>
      <c r="BP2" s="83" t="str">
        <f t="shared" si="0"/>
        <v/>
      </c>
      <c r="BQ2" s="83" t="str">
        <f t="shared" si="0"/>
        <v/>
      </c>
      <c r="BR2" s="83" t="str">
        <f t="shared" si="0"/>
        <v/>
      </c>
      <c r="BS2" s="83" t="str">
        <f t="shared" si="0"/>
        <v/>
      </c>
      <c r="BT2" s="83" t="str">
        <f t="shared" si="0"/>
        <v/>
      </c>
      <c r="BU2" s="83" t="str">
        <f t="shared" si="0"/>
        <v/>
      </c>
      <c r="BV2" s="83" t="str">
        <f t="shared" si="0"/>
        <v/>
      </c>
      <c r="BW2" s="83" t="str">
        <f t="shared" si="0"/>
        <v/>
      </c>
      <c r="BX2" s="83" t="str">
        <f t="shared" si="0"/>
        <v/>
      </c>
      <c r="BY2" s="83" t="str">
        <f t="shared" si="0"/>
        <v/>
      </c>
      <c r="BZ2" s="83" t="str">
        <f t="shared" si="0"/>
        <v/>
      </c>
      <c r="CA2" s="83" t="str">
        <f t="shared" si="0"/>
        <v/>
      </c>
      <c r="CB2" s="83" t="str">
        <f t="shared" si="0"/>
        <v/>
      </c>
      <c r="CC2" s="83" t="str">
        <f t="shared" si="0"/>
        <v/>
      </c>
      <c r="CD2" s="83" t="str">
        <f t="shared" si="0"/>
        <v/>
      </c>
      <c r="CE2" s="83" t="str">
        <f t="shared" si="0"/>
        <v/>
      </c>
      <c r="CF2" s="83" t="str">
        <f t="shared" si="0"/>
        <v/>
      </c>
      <c r="CG2" s="83" t="str">
        <f t="shared" si="0"/>
        <v/>
      </c>
      <c r="CH2" s="83" t="str">
        <f t="shared" si="0"/>
        <v/>
      </c>
      <c r="CI2" s="83" t="str">
        <f t="shared" si="0"/>
        <v/>
      </c>
      <c r="CJ2" s="83" t="str">
        <f t="shared" si="0"/>
        <v/>
      </c>
      <c r="CK2" s="83" t="str">
        <f t="shared" si="0"/>
        <v/>
      </c>
      <c r="CL2" s="83" t="str">
        <f t="shared" si="0"/>
        <v/>
      </c>
      <c r="CM2" s="83" t="str">
        <f t="shared" si="0"/>
        <v/>
      </c>
      <c r="CN2" s="83" t="str">
        <f t="shared" si="0"/>
        <v/>
      </c>
      <c r="CO2" s="83" t="str">
        <f t="shared" si="0"/>
        <v/>
      </c>
      <c r="CP2" s="83" t="str">
        <f t="shared" si="0"/>
        <v/>
      </c>
      <c r="CQ2" s="83" t="str">
        <f t="shared" si="0"/>
        <v/>
      </c>
      <c r="CR2" s="83" t="str">
        <f t="shared" si="0"/>
        <v/>
      </c>
      <c r="CS2" s="83" t="str">
        <f t="shared" si="0"/>
        <v/>
      </c>
      <c r="CT2" s="83" t="str">
        <f t="shared" si="0"/>
        <v/>
      </c>
      <c r="CU2" s="83" t="str">
        <f t="shared" si="0"/>
        <v/>
      </c>
      <c r="CV2" s="83" t="str">
        <f t="shared" ref="CV2:FG2" si="1">IF(CV3="","",CU2+1)</f>
        <v/>
      </c>
      <c r="CW2" s="83" t="str">
        <f t="shared" si="1"/>
        <v/>
      </c>
      <c r="CX2" s="83" t="str">
        <f t="shared" si="1"/>
        <v/>
      </c>
      <c r="CY2" s="83" t="str">
        <f t="shared" si="1"/>
        <v/>
      </c>
      <c r="CZ2" s="83" t="str">
        <f t="shared" si="1"/>
        <v/>
      </c>
      <c r="DA2" s="83" t="str">
        <f t="shared" si="1"/>
        <v/>
      </c>
      <c r="DB2" s="83" t="str">
        <f t="shared" si="1"/>
        <v/>
      </c>
      <c r="DC2" s="83" t="str">
        <f t="shared" si="1"/>
        <v/>
      </c>
      <c r="DD2" s="83" t="str">
        <f t="shared" si="1"/>
        <v/>
      </c>
      <c r="DE2" s="83" t="str">
        <f t="shared" si="1"/>
        <v/>
      </c>
      <c r="DF2" s="83" t="str">
        <f t="shared" si="1"/>
        <v/>
      </c>
      <c r="DG2" s="83" t="str">
        <f t="shared" si="1"/>
        <v/>
      </c>
      <c r="DH2" s="83" t="str">
        <f t="shared" si="1"/>
        <v/>
      </c>
      <c r="DI2" s="83" t="str">
        <f t="shared" si="1"/>
        <v/>
      </c>
      <c r="DJ2" s="83" t="str">
        <f t="shared" si="1"/>
        <v/>
      </c>
      <c r="DK2" s="83" t="str">
        <f t="shared" si="1"/>
        <v/>
      </c>
      <c r="DL2" s="83" t="str">
        <f t="shared" si="1"/>
        <v/>
      </c>
      <c r="DM2" s="83" t="str">
        <f t="shared" si="1"/>
        <v/>
      </c>
      <c r="DN2" s="83" t="str">
        <f t="shared" si="1"/>
        <v/>
      </c>
      <c r="DO2" s="83" t="str">
        <f t="shared" si="1"/>
        <v/>
      </c>
      <c r="DP2" s="83" t="str">
        <f t="shared" si="1"/>
        <v/>
      </c>
      <c r="DQ2" s="83" t="str">
        <f t="shared" si="1"/>
        <v/>
      </c>
      <c r="DR2" s="83" t="str">
        <f t="shared" si="1"/>
        <v/>
      </c>
      <c r="DS2" s="83" t="str">
        <f t="shared" si="1"/>
        <v/>
      </c>
      <c r="DT2" s="83" t="str">
        <f t="shared" si="1"/>
        <v/>
      </c>
      <c r="DU2" s="83" t="str">
        <f t="shared" si="1"/>
        <v/>
      </c>
      <c r="DV2" s="83" t="str">
        <f t="shared" si="1"/>
        <v/>
      </c>
      <c r="DW2" s="83" t="str">
        <f t="shared" si="1"/>
        <v/>
      </c>
      <c r="DX2" s="83" t="str">
        <f t="shared" si="1"/>
        <v/>
      </c>
      <c r="DY2" s="83" t="str">
        <f t="shared" si="1"/>
        <v/>
      </c>
      <c r="DZ2" s="83" t="str">
        <f t="shared" si="1"/>
        <v/>
      </c>
      <c r="EA2" s="83" t="str">
        <f t="shared" si="1"/>
        <v/>
      </c>
      <c r="EB2" s="83" t="str">
        <f t="shared" si="1"/>
        <v/>
      </c>
      <c r="EC2" s="83" t="str">
        <f t="shared" si="1"/>
        <v/>
      </c>
      <c r="ED2" s="83" t="str">
        <f t="shared" si="1"/>
        <v/>
      </c>
      <c r="EE2" s="83" t="str">
        <f t="shared" si="1"/>
        <v/>
      </c>
      <c r="EF2" s="83" t="str">
        <f t="shared" si="1"/>
        <v/>
      </c>
      <c r="EG2" s="83" t="str">
        <f t="shared" si="1"/>
        <v/>
      </c>
      <c r="EH2" s="83" t="str">
        <f t="shared" si="1"/>
        <v/>
      </c>
      <c r="EI2" s="83" t="str">
        <f t="shared" si="1"/>
        <v/>
      </c>
      <c r="EJ2" s="83" t="str">
        <f t="shared" si="1"/>
        <v/>
      </c>
      <c r="EK2" s="83" t="str">
        <f t="shared" si="1"/>
        <v/>
      </c>
      <c r="EL2" s="83" t="str">
        <f t="shared" si="1"/>
        <v/>
      </c>
      <c r="EM2" s="83" t="str">
        <f t="shared" si="1"/>
        <v/>
      </c>
      <c r="EN2" s="83" t="str">
        <f t="shared" si="1"/>
        <v/>
      </c>
      <c r="EO2" s="83" t="str">
        <f t="shared" si="1"/>
        <v/>
      </c>
      <c r="EP2" s="83" t="str">
        <f t="shared" si="1"/>
        <v/>
      </c>
      <c r="EQ2" s="83" t="str">
        <f t="shared" si="1"/>
        <v/>
      </c>
      <c r="ER2" s="83" t="str">
        <f t="shared" si="1"/>
        <v/>
      </c>
      <c r="ES2" s="83" t="str">
        <f t="shared" si="1"/>
        <v/>
      </c>
      <c r="ET2" s="83" t="str">
        <f t="shared" si="1"/>
        <v/>
      </c>
      <c r="EU2" s="83" t="str">
        <f t="shared" si="1"/>
        <v/>
      </c>
      <c r="EV2" s="83" t="str">
        <f t="shared" si="1"/>
        <v/>
      </c>
      <c r="EW2" s="83" t="str">
        <f t="shared" si="1"/>
        <v/>
      </c>
      <c r="EX2" s="83" t="str">
        <f t="shared" si="1"/>
        <v/>
      </c>
      <c r="EY2" s="83" t="str">
        <f t="shared" si="1"/>
        <v/>
      </c>
      <c r="EZ2" s="83" t="str">
        <f t="shared" si="1"/>
        <v/>
      </c>
      <c r="FA2" s="83" t="str">
        <f t="shared" si="1"/>
        <v/>
      </c>
      <c r="FB2" s="83" t="str">
        <f t="shared" si="1"/>
        <v/>
      </c>
      <c r="FC2" s="83" t="str">
        <f t="shared" si="1"/>
        <v/>
      </c>
      <c r="FD2" s="83" t="str">
        <f t="shared" si="1"/>
        <v/>
      </c>
      <c r="FE2" s="83" t="str">
        <f t="shared" si="1"/>
        <v/>
      </c>
      <c r="FF2" s="83" t="str">
        <f t="shared" si="1"/>
        <v/>
      </c>
      <c r="FG2" s="83" t="str">
        <f t="shared" si="1"/>
        <v/>
      </c>
      <c r="FH2" s="83" t="str">
        <f t="shared" ref="FH2:HS2" si="2">IF(FH3="","",FG2+1)</f>
        <v/>
      </c>
      <c r="FI2" s="83" t="str">
        <f t="shared" si="2"/>
        <v/>
      </c>
      <c r="FJ2" s="83" t="str">
        <f t="shared" si="2"/>
        <v/>
      </c>
      <c r="FK2" s="83" t="str">
        <f t="shared" si="2"/>
        <v/>
      </c>
      <c r="FL2" s="83" t="str">
        <f t="shared" si="2"/>
        <v/>
      </c>
      <c r="FM2" s="83" t="str">
        <f t="shared" si="2"/>
        <v/>
      </c>
      <c r="FN2" s="83" t="str">
        <f t="shared" si="2"/>
        <v/>
      </c>
      <c r="FO2" s="83" t="str">
        <f t="shared" si="2"/>
        <v/>
      </c>
      <c r="FP2" s="83" t="str">
        <f t="shared" si="2"/>
        <v/>
      </c>
      <c r="FQ2" s="83" t="str">
        <f t="shared" si="2"/>
        <v/>
      </c>
      <c r="FR2" s="83" t="str">
        <f t="shared" si="2"/>
        <v/>
      </c>
      <c r="FS2" s="83" t="str">
        <f t="shared" si="2"/>
        <v/>
      </c>
      <c r="FT2" s="83" t="str">
        <f t="shared" si="2"/>
        <v/>
      </c>
      <c r="FU2" s="83" t="str">
        <f t="shared" si="2"/>
        <v/>
      </c>
      <c r="FV2" s="83" t="str">
        <f t="shared" si="2"/>
        <v/>
      </c>
      <c r="FW2" s="83" t="str">
        <f t="shared" si="2"/>
        <v/>
      </c>
      <c r="FX2" s="83" t="str">
        <f t="shared" si="2"/>
        <v/>
      </c>
      <c r="FY2" s="83" t="str">
        <f t="shared" si="2"/>
        <v/>
      </c>
      <c r="FZ2" s="83" t="str">
        <f t="shared" si="2"/>
        <v/>
      </c>
      <c r="GA2" s="83" t="str">
        <f t="shared" si="2"/>
        <v/>
      </c>
      <c r="GB2" s="83" t="str">
        <f t="shared" si="2"/>
        <v/>
      </c>
      <c r="GC2" s="83" t="str">
        <f t="shared" si="2"/>
        <v/>
      </c>
      <c r="GD2" s="83" t="str">
        <f t="shared" si="2"/>
        <v/>
      </c>
      <c r="GE2" s="83" t="str">
        <f t="shared" si="2"/>
        <v/>
      </c>
      <c r="GF2" s="83" t="str">
        <f t="shared" si="2"/>
        <v/>
      </c>
      <c r="GG2" s="83" t="str">
        <f t="shared" si="2"/>
        <v/>
      </c>
      <c r="GH2" s="83" t="str">
        <f t="shared" si="2"/>
        <v/>
      </c>
      <c r="GI2" s="83" t="str">
        <f t="shared" si="2"/>
        <v/>
      </c>
      <c r="GJ2" s="83" t="str">
        <f t="shared" si="2"/>
        <v/>
      </c>
      <c r="GK2" s="83" t="str">
        <f t="shared" si="2"/>
        <v/>
      </c>
      <c r="GL2" s="83" t="str">
        <f t="shared" si="2"/>
        <v/>
      </c>
      <c r="GM2" s="83" t="str">
        <f t="shared" si="2"/>
        <v/>
      </c>
      <c r="GN2" s="83" t="str">
        <f t="shared" si="2"/>
        <v/>
      </c>
      <c r="GO2" s="83" t="str">
        <f t="shared" si="2"/>
        <v/>
      </c>
      <c r="GP2" s="83" t="str">
        <f t="shared" si="2"/>
        <v/>
      </c>
      <c r="GQ2" s="83" t="str">
        <f t="shared" si="2"/>
        <v/>
      </c>
      <c r="GR2" s="83" t="str">
        <f t="shared" si="2"/>
        <v/>
      </c>
      <c r="GS2" s="83" t="str">
        <f t="shared" si="2"/>
        <v/>
      </c>
      <c r="GT2" s="83" t="str">
        <f t="shared" si="2"/>
        <v/>
      </c>
      <c r="GU2" s="83" t="str">
        <f t="shared" si="2"/>
        <v/>
      </c>
      <c r="GV2" s="83" t="str">
        <f t="shared" si="2"/>
        <v/>
      </c>
      <c r="GW2" s="83" t="str">
        <f t="shared" si="2"/>
        <v/>
      </c>
      <c r="GX2" s="83" t="str">
        <f t="shared" si="2"/>
        <v/>
      </c>
      <c r="GY2" s="83" t="str">
        <f t="shared" si="2"/>
        <v/>
      </c>
      <c r="GZ2" s="83" t="str">
        <f t="shared" si="2"/>
        <v/>
      </c>
      <c r="HA2" s="83" t="str">
        <f t="shared" si="2"/>
        <v/>
      </c>
      <c r="HB2" s="83" t="str">
        <f t="shared" si="2"/>
        <v/>
      </c>
      <c r="HC2" s="83" t="str">
        <f t="shared" si="2"/>
        <v/>
      </c>
      <c r="HD2" s="83" t="str">
        <f t="shared" si="2"/>
        <v/>
      </c>
      <c r="HE2" s="83" t="str">
        <f t="shared" si="2"/>
        <v/>
      </c>
      <c r="HF2" s="83" t="str">
        <f t="shared" si="2"/>
        <v/>
      </c>
      <c r="HG2" s="83" t="str">
        <f t="shared" si="2"/>
        <v/>
      </c>
      <c r="HH2" s="83" t="str">
        <f t="shared" si="2"/>
        <v/>
      </c>
      <c r="HI2" s="83" t="str">
        <f t="shared" si="2"/>
        <v/>
      </c>
      <c r="HJ2" s="83" t="str">
        <f t="shared" si="2"/>
        <v/>
      </c>
      <c r="HK2" s="83" t="str">
        <f t="shared" si="2"/>
        <v/>
      </c>
      <c r="HL2" s="83" t="str">
        <f t="shared" si="2"/>
        <v/>
      </c>
      <c r="HM2" s="83" t="str">
        <f t="shared" si="2"/>
        <v/>
      </c>
      <c r="HN2" s="83" t="str">
        <f t="shared" si="2"/>
        <v/>
      </c>
      <c r="HO2" s="83" t="str">
        <f t="shared" si="2"/>
        <v/>
      </c>
      <c r="HP2" s="83" t="str">
        <f t="shared" si="2"/>
        <v/>
      </c>
      <c r="HQ2" s="83" t="str">
        <f t="shared" si="2"/>
        <v/>
      </c>
      <c r="HR2" s="83" t="str">
        <f t="shared" si="2"/>
        <v/>
      </c>
      <c r="HS2" s="83" t="str">
        <f t="shared" si="2"/>
        <v/>
      </c>
      <c r="HT2" s="83" t="str">
        <f t="shared" ref="HT2:IJ2" si="3">IF(HT3="","",HS2+1)</f>
        <v/>
      </c>
      <c r="HU2" s="83" t="str">
        <f t="shared" si="3"/>
        <v/>
      </c>
      <c r="HV2" s="83" t="str">
        <f t="shared" si="3"/>
        <v/>
      </c>
      <c r="HW2" s="83" t="str">
        <f t="shared" si="3"/>
        <v/>
      </c>
      <c r="HX2" s="83" t="str">
        <f t="shared" si="3"/>
        <v/>
      </c>
      <c r="HY2" s="83" t="str">
        <f t="shared" si="3"/>
        <v/>
      </c>
      <c r="HZ2" s="83" t="str">
        <f t="shared" si="3"/>
        <v/>
      </c>
      <c r="IA2" s="83" t="str">
        <f t="shared" si="3"/>
        <v/>
      </c>
      <c r="IB2" s="83" t="str">
        <f t="shared" si="3"/>
        <v/>
      </c>
      <c r="IC2" s="83" t="str">
        <f t="shared" si="3"/>
        <v/>
      </c>
      <c r="ID2" s="83" t="str">
        <f t="shared" si="3"/>
        <v/>
      </c>
      <c r="IE2" s="83" t="str">
        <f t="shared" si="3"/>
        <v/>
      </c>
      <c r="IF2" s="83" t="str">
        <f t="shared" si="3"/>
        <v/>
      </c>
      <c r="IG2" s="83" t="str">
        <f t="shared" si="3"/>
        <v/>
      </c>
      <c r="IH2" s="83" t="str">
        <f t="shared" si="3"/>
        <v/>
      </c>
      <c r="II2" s="83" t="str">
        <f t="shared" si="3"/>
        <v/>
      </c>
      <c r="IJ2" s="83" t="str">
        <f t="shared" si="3"/>
        <v/>
      </c>
    </row>
    <row r="3" spans="1:244" s="89" customFormat="1" x14ac:dyDescent="0.2">
      <c r="A3" s="85" t="s">
        <v>117</v>
      </c>
      <c r="B3" s="86" t="s">
        <v>334</v>
      </c>
      <c r="C3" s="87" t="s">
        <v>335</v>
      </c>
      <c r="D3" s="87"/>
      <c r="E3" s="88"/>
      <c r="F3" s="86"/>
      <c r="G3" s="86"/>
      <c r="H3" s="86"/>
      <c r="I3" s="86"/>
      <c r="J3" s="87"/>
      <c r="K3" s="87"/>
      <c r="L3" s="87"/>
      <c r="M3" s="87"/>
      <c r="N3" s="87"/>
      <c r="O3" s="87"/>
      <c r="P3" s="87"/>
      <c r="Q3" s="87"/>
      <c r="R3" s="87"/>
      <c r="S3" s="87"/>
      <c r="T3" s="87"/>
      <c r="U3" s="87"/>
      <c r="V3" s="87"/>
      <c r="W3" s="87"/>
      <c r="X3" s="87"/>
      <c r="Y3" s="87"/>
      <c r="Z3" s="87"/>
      <c r="AA3" s="87"/>
      <c r="AB3" s="87"/>
      <c r="AC3" s="87"/>
      <c r="AD3" s="87"/>
      <c r="AE3" s="87"/>
      <c r="AF3" s="87"/>
      <c r="AG3" s="87"/>
      <c r="AH3" s="87"/>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row>
    <row r="4" spans="1:244" s="89" customFormat="1" x14ac:dyDescent="0.2">
      <c r="A4" s="85" t="s">
        <v>118</v>
      </c>
      <c r="B4" s="86"/>
      <c r="C4" s="86"/>
      <c r="D4" s="86"/>
      <c r="E4" s="88"/>
      <c r="F4" s="86"/>
      <c r="G4" s="86"/>
      <c r="H4" s="86"/>
      <c r="I4" s="86"/>
      <c r="J4" s="87"/>
      <c r="K4" s="86"/>
      <c r="L4" s="86"/>
      <c r="M4" s="86"/>
      <c r="N4" s="87"/>
      <c r="O4" s="87"/>
      <c r="P4" s="86"/>
      <c r="Q4" s="86"/>
      <c r="R4" s="86"/>
      <c r="S4" s="86"/>
      <c r="T4" s="86"/>
      <c r="U4" s="86"/>
      <c r="V4" s="86"/>
      <c r="W4" s="91"/>
      <c r="X4" s="86"/>
      <c r="Y4" s="87"/>
      <c r="Z4" s="86"/>
      <c r="AA4" s="86"/>
      <c r="AB4" s="87"/>
      <c r="AC4" s="87"/>
      <c r="AD4" s="87"/>
      <c r="AE4" s="87"/>
      <c r="AF4" s="87"/>
      <c r="AG4" s="87"/>
      <c r="AH4" s="87"/>
      <c r="AP4" s="92"/>
      <c r="AQ4" s="92"/>
      <c r="AR4" s="92"/>
      <c r="AS4" s="92"/>
      <c r="AT4" s="92"/>
      <c r="AU4" s="92"/>
      <c r="AV4" s="92"/>
      <c r="FZ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row>
    <row r="5" spans="1:244" s="97" customFormat="1" x14ac:dyDescent="0.2">
      <c r="A5" s="93" t="s">
        <v>119</v>
      </c>
      <c r="B5" s="94" t="s">
        <v>328</v>
      </c>
      <c r="C5" s="94" t="s">
        <v>333</v>
      </c>
      <c r="D5" s="95"/>
      <c r="E5" s="96"/>
      <c r="F5" s="94"/>
      <c r="G5" s="94"/>
      <c r="H5" s="94"/>
      <c r="I5" s="94"/>
      <c r="J5" s="94"/>
      <c r="K5" s="95"/>
      <c r="L5" s="94"/>
      <c r="M5" s="95"/>
      <c r="N5" s="95"/>
      <c r="O5" s="95"/>
      <c r="P5" s="94"/>
      <c r="Q5" s="95"/>
      <c r="R5" s="94"/>
      <c r="S5" s="95"/>
      <c r="T5" s="94"/>
      <c r="U5" s="95"/>
      <c r="V5" s="94"/>
      <c r="W5" s="95"/>
      <c r="X5" s="94"/>
      <c r="Y5" s="94"/>
      <c r="Z5" s="95"/>
      <c r="AA5" s="95"/>
      <c r="AB5" s="95"/>
      <c r="AC5" s="95"/>
      <c r="AD5" s="95"/>
      <c r="AE5" s="95"/>
      <c r="AF5" s="95"/>
      <c r="AG5" s="95"/>
      <c r="AH5" s="95"/>
      <c r="DN5" s="98"/>
      <c r="GB5" s="99"/>
      <c r="GC5" s="99"/>
      <c r="GD5" s="99"/>
      <c r="GE5" s="99"/>
      <c r="GF5" s="99"/>
      <c r="GG5" s="99"/>
      <c r="GH5" s="99"/>
      <c r="GI5" s="99"/>
      <c r="GJ5" s="99"/>
      <c r="GK5" s="99"/>
      <c r="GL5" s="99"/>
      <c r="GM5" s="99"/>
      <c r="GN5" s="99"/>
      <c r="GO5" s="99"/>
      <c r="GP5" s="99"/>
      <c r="GQ5" s="99"/>
      <c r="GR5" s="99"/>
      <c r="GS5" s="99"/>
      <c r="GT5" s="99"/>
      <c r="GU5" s="99"/>
      <c r="GV5" s="100"/>
      <c r="GW5" s="99"/>
      <c r="GX5" s="99"/>
      <c r="GY5" s="99"/>
      <c r="GZ5" s="99"/>
      <c r="HA5" s="99"/>
    </row>
    <row r="6" spans="1:244" s="97" customFormat="1" x14ac:dyDescent="0.2">
      <c r="A6" s="93" t="s">
        <v>120</v>
      </c>
      <c r="B6" s="94"/>
      <c r="C6" s="95"/>
      <c r="D6" s="95"/>
      <c r="E6" s="96"/>
      <c r="F6" s="94"/>
      <c r="G6" s="94"/>
      <c r="H6" s="94"/>
      <c r="I6" s="94"/>
      <c r="J6" s="95"/>
      <c r="K6" s="95"/>
      <c r="L6" s="95"/>
      <c r="M6" s="95"/>
      <c r="N6" s="95"/>
      <c r="O6" s="95"/>
      <c r="P6" s="95"/>
      <c r="Q6" s="95"/>
      <c r="R6" s="95"/>
      <c r="S6" s="95"/>
      <c r="T6" s="95"/>
      <c r="U6" s="95"/>
      <c r="V6" s="95"/>
      <c r="W6" s="95"/>
      <c r="X6" s="95"/>
      <c r="Y6" s="95"/>
      <c r="Z6" s="95"/>
      <c r="AA6" s="95"/>
      <c r="AB6" s="95"/>
      <c r="AC6" s="95"/>
      <c r="AD6" s="95"/>
      <c r="AE6" s="95"/>
      <c r="AF6" s="95"/>
      <c r="AG6" s="95"/>
      <c r="AH6" s="95"/>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row>
    <row r="7" spans="1:244" s="104" customFormat="1" x14ac:dyDescent="0.2">
      <c r="A7" s="85" t="s">
        <v>121</v>
      </c>
      <c r="B7" s="101" t="s">
        <v>329</v>
      </c>
      <c r="C7" s="101" t="s">
        <v>332</v>
      </c>
      <c r="D7" s="102"/>
      <c r="E7" s="103"/>
      <c r="F7" s="101"/>
      <c r="G7" s="101"/>
      <c r="H7" s="101"/>
      <c r="I7" s="101"/>
      <c r="J7" s="102"/>
      <c r="K7" s="102"/>
      <c r="L7" s="101"/>
      <c r="M7" s="102"/>
      <c r="N7" s="102"/>
      <c r="O7" s="102"/>
      <c r="P7" s="101"/>
      <c r="Q7" s="102"/>
      <c r="R7" s="101"/>
      <c r="S7" s="102"/>
      <c r="T7" s="102"/>
      <c r="U7" s="102"/>
      <c r="V7" s="102"/>
      <c r="W7" s="102"/>
      <c r="X7" s="102"/>
      <c r="Y7" s="102"/>
      <c r="Z7" s="102"/>
      <c r="AA7" s="102"/>
      <c r="AB7" s="102"/>
      <c r="AC7" s="102"/>
      <c r="AD7" s="102"/>
      <c r="AE7" s="102"/>
      <c r="AF7" s="102"/>
      <c r="AG7" s="102"/>
      <c r="AH7" s="102"/>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row>
    <row r="8" spans="1:244" s="104" customFormat="1" x14ac:dyDescent="0.2">
      <c r="A8" s="85" t="s">
        <v>122</v>
      </c>
      <c r="B8" s="101"/>
      <c r="C8" s="102"/>
      <c r="D8" s="102"/>
      <c r="E8" s="103"/>
      <c r="F8" s="101"/>
      <c r="G8" s="101"/>
      <c r="H8" s="101"/>
      <c r="I8" s="101"/>
      <c r="J8" s="102"/>
      <c r="K8" s="102"/>
      <c r="L8" s="102"/>
      <c r="M8" s="101"/>
      <c r="N8" s="102"/>
      <c r="O8" s="102"/>
      <c r="P8" s="102"/>
      <c r="Q8" s="102"/>
      <c r="R8" s="101"/>
      <c r="S8" s="102"/>
      <c r="T8" s="102"/>
      <c r="U8" s="102"/>
      <c r="V8" s="102"/>
      <c r="W8" s="102"/>
      <c r="X8" s="102"/>
      <c r="Y8" s="102"/>
      <c r="Z8" s="102"/>
      <c r="AA8" s="102"/>
      <c r="AB8" s="102"/>
      <c r="AC8" s="102"/>
      <c r="AD8" s="102"/>
      <c r="AE8" s="102"/>
      <c r="AF8" s="102"/>
      <c r="AG8" s="102"/>
      <c r="AH8" s="102"/>
      <c r="GB8" s="105"/>
      <c r="GC8" s="105"/>
      <c r="GD8" s="105"/>
      <c r="GE8" s="105"/>
      <c r="GF8" s="105"/>
      <c r="GG8" s="105"/>
      <c r="GH8" s="105"/>
      <c r="GI8" s="105"/>
      <c r="GJ8" s="105"/>
      <c r="GK8" s="105"/>
      <c r="GL8" s="105"/>
      <c r="GM8" s="105"/>
      <c r="GN8" s="105"/>
      <c r="GO8" s="105"/>
      <c r="GP8" s="105"/>
      <c r="GQ8" s="105"/>
      <c r="GR8" s="105"/>
      <c r="GS8" s="105"/>
      <c r="GT8" s="105"/>
      <c r="GU8" s="105"/>
      <c r="GV8" s="105"/>
      <c r="GW8" s="105"/>
      <c r="GX8" s="105"/>
      <c r="GY8" s="105"/>
      <c r="GZ8" s="105"/>
      <c r="HA8" s="105"/>
    </row>
    <row r="9" spans="1:244" s="97" customFormat="1" x14ac:dyDescent="0.2">
      <c r="A9" s="93" t="s">
        <v>123</v>
      </c>
      <c r="B9" s="94"/>
      <c r="C9" s="106"/>
      <c r="D9" s="95"/>
      <c r="E9" s="96"/>
      <c r="F9" s="94"/>
      <c r="G9" s="94"/>
      <c r="H9" s="94"/>
      <c r="I9" s="94"/>
      <c r="J9" s="95"/>
      <c r="K9" s="94"/>
      <c r="L9" s="94"/>
      <c r="M9" s="95"/>
      <c r="N9" s="95"/>
      <c r="O9" s="95"/>
      <c r="P9" s="106"/>
      <c r="Q9" s="95"/>
      <c r="R9" s="94"/>
      <c r="S9" s="94"/>
      <c r="T9" s="94"/>
      <c r="U9" s="95"/>
      <c r="V9" s="95"/>
      <c r="W9" s="95"/>
      <c r="X9" s="95"/>
      <c r="Y9" s="95"/>
      <c r="Z9" s="95"/>
      <c r="AA9" s="95"/>
      <c r="AB9" s="95"/>
      <c r="AC9" s="95"/>
      <c r="AD9" s="95"/>
      <c r="AE9" s="95"/>
      <c r="AF9" s="95"/>
      <c r="AG9" s="95"/>
      <c r="AH9" s="95"/>
      <c r="AX9" s="98"/>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row>
    <row r="10" spans="1:244" s="97" customFormat="1" x14ac:dyDescent="0.2">
      <c r="A10" s="93" t="s">
        <v>124</v>
      </c>
      <c r="B10" s="94"/>
      <c r="C10" s="94"/>
      <c r="D10" s="95"/>
      <c r="E10" s="96"/>
      <c r="F10" s="94"/>
      <c r="G10" s="94"/>
      <c r="H10" s="94"/>
      <c r="I10" s="94"/>
      <c r="J10" s="95"/>
      <c r="K10" s="95"/>
      <c r="L10" s="95"/>
      <c r="M10" s="95"/>
      <c r="N10" s="95"/>
      <c r="O10" s="95"/>
      <c r="P10" s="94"/>
      <c r="Q10" s="95"/>
      <c r="R10" s="95"/>
      <c r="S10" s="95"/>
      <c r="T10" s="95"/>
      <c r="U10" s="95"/>
      <c r="V10" s="95"/>
      <c r="W10" s="95"/>
      <c r="X10" s="95"/>
      <c r="Y10" s="95"/>
      <c r="Z10" s="95"/>
      <c r="AA10" s="95"/>
      <c r="AB10" s="95"/>
      <c r="AC10" s="95"/>
      <c r="AD10" s="95"/>
      <c r="AE10" s="95"/>
      <c r="AF10" s="95"/>
      <c r="AG10" s="95"/>
      <c r="AH10" s="95"/>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row>
    <row r="11" spans="1:244" s="104" customFormat="1" x14ac:dyDescent="0.2">
      <c r="A11" s="85" t="s">
        <v>125</v>
      </c>
      <c r="B11" s="101"/>
      <c r="C11" s="102"/>
      <c r="D11" s="102"/>
      <c r="E11" s="103"/>
      <c r="F11" s="101"/>
      <c r="G11" s="101"/>
      <c r="H11" s="101"/>
      <c r="I11" s="101"/>
      <c r="J11" s="102"/>
      <c r="K11" s="102"/>
      <c r="L11" s="102"/>
      <c r="M11" s="102"/>
      <c r="N11" s="102"/>
      <c r="O11" s="102"/>
      <c r="P11" s="102"/>
      <c r="Q11" s="102"/>
      <c r="R11" s="101"/>
      <c r="S11" s="102"/>
      <c r="T11" s="102"/>
      <c r="U11" s="102"/>
      <c r="V11" s="102"/>
      <c r="W11" s="101"/>
      <c r="X11" s="102"/>
      <c r="Y11" s="102"/>
      <c r="Z11" s="102"/>
      <c r="AA11" s="102"/>
      <c r="AB11" s="102"/>
      <c r="AC11" s="102"/>
      <c r="AD11" s="102"/>
      <c r="AE11" s="102"/>
      <c r="AF11" s="102"/>
      <c r="AG11" s="102"/>
      <c r="AH11" s="102"/>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row>
    <row r="12" spans="1:244" s="104" customFormat="1" ht="25.5" x14ac:dyDescent="0.2">
      <c r="A12" s="85" t="s">
        <v>126</v>
      </c>
      <c r="B12" s="101"/>
      <c r="C12" s="102"/>
      <c r="D12" s="102"/>
      <c r="E12" s="103"/>
      <c r="F12" s="101"/>
      <c r="G12" s="101"/>
      <c r="H12" s="101"/>
      <c r="I12" s="101"/>
      <c r="J12" s="102"/>
      <c r="K12" s="102"/>
      <c r="L12" s="102"/>
      <c r="M12" s="102"/>
      <c r="N12" s="102"/>
      <c r="O12" s="102"/>
      <c r="P12" s="102"/>
      <c r="Q12" s="102"/>
      <c r="R12" s="101"/>
      <c r="S12" s="102"/>
      <c r="T12" s="102"/>
      <c r="U12" s="102"/>
      <c r="V12" s="102"/>
      <c r="W12" s="101"/>
      <c r="X12" s="102"/>
      <c r="Y12" s="102"/>
      <c r="Z12" s="102"/>
      <c r="AA12" s="102"/>
      <c r="AB12" s="102"/>
      <c r="AC12" s="102"/>
      <c r="AD12" s="102"/>
      <c r="AE12" s="102"/>
      <c r="AF12" s="102"/>
      <c r="AG12" s="102"/>
      <c r="AH12" s="102"/>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row>
    <row r="13" spans="1:244" s="97" customFormat="1" x14ac:dyDescent="0.2">
      <c r="A13" s="93" t="s">
        <v>127</v>
      </c>
      <c r="B13" s="94"/>
      <c r="C13" s="95"/>
      <c r="D13" s="95"/>
      <c r="E13" s="96"/>
      <c r="F13" s="94"/>
      <c r="G13" s="94"/>
      <c r="H13" s="94"/>
      <c r="I13" s="94"/>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row>
    <row r="14" spans="1:244" s="97" customFormat="1" x14ac:dyDescent="0.2">
      <c r="A14" s="93" t="s">
        <v>128</v>
      </c>
      <c r="B14" s="94"/>
      <c r="C14" s="95"/>
      <c r="D14" s="95"/>
      <c r="E14" s="96"/>
      <c r="F14" s="94"/>
      <c r="G14" s="94"/>
      <c r="H14" s="94"/>
      <c r="I14" s="94"/>
      <c r="J14" s="95"/>
      <c r="K14" s="95"/>
      <c r="L14" s="95"/>
      <c r="M14" s="94"/>
      <c r="N14" s="95"/>
      <c r="O14" s="95"/>
      <c r="P14" s="95"/>
      <c r="Q14" s="95"/>
      <c r="R14" s="95"/>
      <c r="S14" s="95"/>
      <c r="T14" s="95"/>
      <c r="U14" s="95"/>
      <c r="V14" s="95"/>
      <c r="W14" s="95"/>
      <c r="X14" s="95"/>
      <c r="Y14" s="95"/>
      <c r="Z14" s="95"/>
      <c r="AA14" s="95"/>
      <c r="AB14" s="95"/>
      <c r="AC14" s="95"/>
      <c r="AD14" s="95"/>
      <c r="AE14" s="95"/>
      <c r="AF14" s="95"/>
      <c r="AG14" s="95"/>
      <c r="AH14" s="95"/>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row>
    <row r="15" spans="1:244" s="89" customFormat="1" x14ac:dyDescent="0.2">
      <c r="A15" s="85" t="s">
        <v>129</v>
      </c>
      <c r="B15" s="86"/>
      <c r="C15" s="87"/>
      <c r="D15" s="87"/>
      <c r="E15" s="88"/>
      <c r="F15" s="86"/>
      <c r="G15" s="86"/>
      <c r="H15" s="86"/>
      <c r="I15" s="86"/>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row>
    <row r="16" spans="1:244" s="104" customFormat="1" x14ac:dyDescent="0.2">
      <c r="A16" s="85" t="s">
        <v>130</v>
      </c>
      <c r="B16" s="101"/>
      <c r="C16" s="102"/>
      <c r="D16" s="102"/>
      <c r="E16" s="103"/>
      <c r="F16" s="101"/>
      <c r="G16" s="101"/>
      <c r="H16" s="101"/>
      <c r="I16" s="101"/>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CB16" s="89"/>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row>
    <row r="17" spans="1:209" s="110" customFormat="1" x14ac:dyDescent="0.2">
      <c r="A17" s="93" t="s">
        <v>131</v>
      </c>
      <c r="B17" s="107"/>
      <c r="C17" s="108"/>
      <c r="D17" s="108"/>
      <c r="E17" s="109"/>
      <c r="F17" s="107"/>
      <c r="G17" s="107"/>
      <c r="H17" s="107"/>
      <c r="I17" s="107"/>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row>
    <row r="18" spans="1:209" s="110" customFormat="1" x14ac:dyDescent="0.2">
      <c r="A18" s="93" t="s">
        <v>132</v>
      </c>
      <c r="B18" s="107"/>
      <c r="C18" s="108"/>
      <c r="D18" s="108"/>
      <c r="E18" s="109"/>
      <c r="F18" s="107"/>
      <c r="G18" s="107"/>
      <c r="H18" s="107"/>
      <c r="I18" s="107"/>
      <c r="J18" s="108"/>
      <c r="K18" s="108"/>
      <c r="L18" s="108"/>
      <c r="M18" s="108"/>
      <c r="N18" s="108"/>
      <c r="O18" s="108"/>
      <c r="P18" s="108"/>
      <c r="Q18" s="108"/>
      <c r="R18" s="108"/>
      <c r="S18" s="108"/>
      <c r="T18" s="108"/>
      <c r="U18" s="108"/>
      <c r="V18" s="108"/>
      <c r="W18" s="112"/>
      <c r="X18" s="108"/>
      <c r="Y18" s="108"/>
      <c r="Z18" s="108"/>
      <c r="AA18" s="108"/>
      <c r="AB18" s="108"/>
      <c r="AC18" s="108"/>
      <c r="AD18" s="108"/>
      <c r="AE18" s="108"/>
      <c r="AF18" s="108"/>
      <c r="AG18" s="108"/>
      <c r="AH18" s="108"/>
      <c r="GB18" s="111"/>
      <c r="GC18" s="111"/>
      <c r="GD18" s="111"/>
      <c r="GE18" s="111"/>
      <c r="GF18" s="111"/>
      <c r="GG18" s="111"/>
      <c r="GH18" s="111"/>
      <c r="GI18" s="111"/>
      <c r="GJ18" s="111"/>
      <c r="GK18" s="111"/>
      <c r="GL18" s="111"/>
      <c r="GM18" s="111"/>
      <c r="GN18" s="111"/>
      <c r="GO18" s="111"/>
      <c r="GP18" s="111"/>
      <c r="GQ18" s="111"/>
      <c r="GR18" s="111"/>
      <c r="GS18" s="111"/>
      <c r="GT18" s="111"/>
      <c r="GU18" s="111"/>
      <c r="GV18" s="111"/>
      <c r="GW18" s="111"/>
      <c r="GX18" s="111"/>
      <c r="GY18" s="111"/>
      <c r="GZ18" s="111"/>
      <c r="HA18" s="111"/>
    </row>
    <row r="19" spans="1:209" s="89" customFormat="1" x14ac:dyDescent="0.2">
      <c r="A19" s="85" t="s">
        <v>133</v>
      </c>
      <c r="B19" s="86"/>
      <c r="C19" s="87"/>
      <c r="D19" s="87"/>
      <c r="E19" s="88"/>
      <c r="F19" s="86"/>
      <c r="G19" s="86"/>
      <c r="H19" s="86"/>
      <c r="I19" s="86"/>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row>
    <row r="20" spans="1:209" s="118" customFormat="1" x14ac:dyDescent="0.25">
      <c r="A20" s="113" t="s">
        <v>134</v>
      </c>
      <c r="B20" s="114" t="s">
        <v>330</v>
      </c>
      <c r="C20" s="115"/>
      <c r="D20" s="114"/>
      <c r="E20" s="116"/>
      <c r="F20" s="114"/>
      <c r="G20" s="114"/>
      <c r="H20" s="114"/>
      <c r="I20" s="114"/>
      <c r="J20" s="115"/>
      <c r="K20" s="115"/>
      <c r="L20" s="117"/>
      <c r="M20" s="115"/>
      <c r="O20" s="119"/>
      <c r="P20" s="115"/>
      <c r="Q20" s="115"/>
      <c r="S20" s="115"/>
      <c r="T20" s="115"/>
      <c r="U20" s="115"/>
      <c r="V20" s="115"/>
      <c r="W20" s="115"/>
      <c r="X20" s="115"/>
      <c r="Y20" s="115"/>
      <c r="Z20" s="119"/>
      <c r="AA20" s="119"/>
      <c r="AB20" s="119"/>
      <c r="AC20" s="119"/>
      <c r="AD20" s="119"/>
      <c r="AE20" s="119"/>
      <c r="AF20" s="119"/>
      <c r="AG20" s="119"/>
      <c r="AH20" s="119"/>
      <c r="AI20" s="119"/>
      <c r="AJ20" s="119"/>
      <c r="AK20" s="119"/>
      <c r="AL20" s="119"/>
      <c r="AM20" s="119"/>
      <c r="AN20" s="119"/>
      <c r="AO20" s="119"/>
      <c r="AP20" s="119"/>
      <c r="AQ20" s="119"/>
      <c r="AR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W20" s="119"/>
      <c r="BX20" s="119"/>
      <c r="BY20" s="119"/>
      <c r="BZ20" s="119"/>
      <c r="CA20" s="119"/>
      <c r="CB20" s="119"/>
      <c r="CC20" s="119"/>
      <c r="CD20" s="119"/>
      <c r="CE20" s="119"/>
      <c r="CF20" s="119"/>
      <c r="CG20" s="119"/>
      <c r="CH20" s="119"/>
      <c r="CJ20" s="119"/>
      <c r="CK20" s="119"/>
      <c r="CM20" s="119"/>
      <c r="CN20" s="119"/>
      <c r="CO20" s="119"/>
      <c r="CP20" s="119"/>
      <c r="CQ20" s="119"/>
      <c r="CR20" s="119"/>
      <c r="CS20" s="119"/>
      <c r="CT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GB20" s="117"/>
      <c r="GD20" s="117"/>
      <c r="GH20" s="117"/>
      <c r="GI20" s="117"/>
      <c r="GJ20" s="117"/>
      <c r="GL20" s="117"/>
      <c r="GM20" s="117"/>
      <c r="GN20" s="117"/>
      <c r="GO20" s="117"/>
      <c r="GP20" s="117"/>
      <c r="GQ20" s="117"/>
      <c r="GR20" s="117"/>
      <c r="GS20" s="117"/>
      <c r="GT20" s="117"/>
      <c r="GU20" s="117"/>
      <c r="GV20" s="117"/>
      <c r="GW20" s="117"/>
      <c r="GX20" s="117"/>
      <c r="GY20" s="117"/>
      <c r="GZ20" s="117"/>
      <c r="HA20" s="117"/>
    </row>
    <row r="21" spans="1:209" s="101" customFormat="1" ht="25.5" x14ac:dyDescent="0.25">
      <c r="A21" s="120" t="s">
        <v>135</v>
      </c>
      <c r="B21" s="121" t="s">
        <v>331</v>
      </c>
      <c r="C21" s="122"/>
      <c r="D21" s="121"/>
      <c r="E21" s="123"/>
      <c r="F21" s="121"/>
      <c r="G21" s="121"/>
      <c r="H21" s="121"/>
      <c r="I21" s="121"/>
      <c r="J21" s="122"/>
      <c r="K21" s="122"/>
      <c r="L21" s="124"/>
      <c r="M21" s="122"/>
      <c r="O21" s="125"/>
      <c r="P21" s="122"/>
      <c r="Q21" s="122"/>
      <c r="S21" s="122"/>
      <c r="T21" s="122"/>
      <c r="U21" s="122"/>
      <c r="V21" s="122"/>
      <c r="W21" s="122"/>
      <c r="X21" s="122"/>
      <c r="Y21" s="122"/>
      <c r="Z21" s="125"/>
      <c r="AA21" s="125"/>
      <c r="AB21" s="125"/>
      <c r="AC21" s="125"/>
      <c r="AD21" s="125"/>
      <c r="AE21" s="125"/>
      <c r="AF21" s="125"/>
      <c r="AG21" s="125"/>
      <c r="AH21" s="125"/>
      <c r="AI21" s="125"/>
      <c r="AJ21" s="125"/>
      <c r="AK21" s="125"/>
      <c r="AL21" s="125"/>
      <c r="AM21" s="125"/>
      <c r="AN21" s="125"/>
      <c r="AO21" s="125"/>
      <c r="AP21" s="125"/>
      <c r="AQ21" s="125"/>
      <c r="AR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W21" s="125"/>
      <c r="BX21" s="125"/>
      <c r="BY21" s="125"/>
      <c r="BZ21" s="125"/>
      <c r="CA21" s="125"/>
      <c r="CB21" s="125"/>
      <c r="CC21" s="125"/>
      <c r="CD21" s="125"/>
      <c r="CE21" s="125"/>
      <c r="CF21" s="125"/>
      <c r="CG21" s="125"/>
      <c r="CH21" s="125"/>
      <c r="CJ21" s="125"/>
      <c r="CK21" s="125"/>
      <c r="CM21" s="125"/>
      <c r="CN21" s="125"/>
      <c r="CO21" s="125"/>
      <c r="CP21" s="125"/>
      <c r="CQ21" s="125"/>
      <c r="CR21" s="125"/>
      <c r="CS21" s="125"/>
      <c r="CT21" s="125"/>
      <c r="CV21" s="125"/>
      <c r="CW21" s="125"/>
      <c r="CX21" s="125"/>
      <c r="CY21" s="125"/>
      <c r="CZ21" s="125"/>
      <c r="DA21" s="125"/>
      <c r="DB21" s="125"/>
      <c r="DC21" s="125"/>
      <c r="DD21" s="125"/>
      <c r="DE21" s="125"/>
      <c r="DF21" s="125"/>
      <c r="DG21" s="125"/>
      <c r="DH21" s="125"/>
      <c r="DI21" s="125"/>
      <c r="DJ21" s="125"/>
      <c r="DK21" s="125"/>
      <c r="DL21" s="125"/>
      <c r="DM21" s="125"/>
      <c r="DN21" s="125"/>
      <c r="DO21" s="125"/>
      <c r="DP21" s="125"/>
      <c r="DQ21" s="125"/>
      <c r="DR21" s="125"/>
      <c r="DS21" s="125"/>
      <c r="GB21" s="124"/>
      <c r="GD21" s="124"/>
      <c r="GH21" s="124"/>
      <c r="GI21" s="124"/>
      <c r="GJ21" s="124"/>
      <c r="GL21" s="124"/>
      <c r="GM21" s="124"/>
      <c r="GN21" s="124"/>
      <c r="GO21" s="124"/>
      <c r="GP21" s="124"/>
      <c r="GQ21" s="124"/>
      <c r="GR21" s="124"/>
      <c r="GS21" s="124"/>
      <c r="GT21" s="124"/>
      <c r="GU21" s="124"/>
      <c r="GV21" s="124"/>
      <c r="GW21" s="124"/>
      <c r="GX21" s="124"/>
      <c r="GY21" s="124"/>
      <c r="GZ21" s="124"/>
      <c r="HA21" s="124"/>
    </row>
    <row r="22" spans="1:209" s="97" customFormat="1" x14ac:dyDescent="0.2">
      <c r="A22" s="93" t="s">
        <v>136</v>
      </c>
      <c r="B22" s="94"/>
      <c r="C22" s="95"/>
      <c r="D22" s="95"/>
      <c r="E22" s="96"/>
      <c r="F22" s="94"/>
      <c r="G22" s="94"/>
      <c r="H22" s="94"/>
      <c r="I22" s="94"/>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GB22" s="99"/>
      <c r="GC22" s="99"/>
      <c r="GD22" s="99"/>
      <c r="GE22" s="99"/>
      <c r="GF22" s="99"/>
      <c r="GG22" s="99"/>
      <c r="GH22" s="99"/>
      <c r="GI22" s="99"/>
      <c r="GJ22" s="99"/>
      <c r="GK22" s="99"/>
      <c r="GL22" s="99"/>
      <c r="GM22" s="99"/>
      <c r="GN22" s="99"/>
      <c r="GO22" s="99"/>
      <c r="GP22" s="99"/>
      <c r="GQ22" s="99"/>
      <c r="GR22" s="99"/>
      <c r="GS22" s="99"/>
      <c r="GT22" s="99"/>
      <c r="GU22" s="99"/>
      <c r="GV22" s="99"/>
      <c r="GW22" s="99"/>
      <c r="GX22" s="99"/>
      <c r="GY22" s="99"/>
      <c r="GZ22" s="99"/>
      <c r="HA22" s="99"/>
    </row>
    <row r="23" spans="1:209" s="110" customFormat="1" ht="25.5" x14ac:dyDescent="0.2">
      <c r="A23" s="93" t="s">
        <v>137</v>
      </c>
      <c r="B23" s="107" t="s">
        <v>329</v>
      </c>
      <c r="C23" s="107" t="s">
        <v>329</v>
      </c>
      <c r="D23" s="108"/>
      <c r="E23" s="109"/>
      <c r="F23" s="94"/>
      <c r="G23" s="107"/>
      <c r="H23" s="107"/>
      <c r="I23" s="107"/>
      <c r="J23" s="95"/>
      <c r="K23" s="108"/>
      <c r="L23" s="94"/>
      <c r="M23" s="108"/>
      <c r="N23" s="108"/>
      <c r="O23" s="108"/>
      <c r="P23" s="107"/>
      <c r="Q23" s="108"/>
      <c r="R23" s="107"/>
      <c r="S23" s="108"/>
      <c r="T23" s="108"/>
      <c r="U23" s="108"/>
      <c r="V23" s="108"/>
      <c r="W23" s="107"/>
      <c r="X23" s="108"/>
      <c r="Y23" s="108"/>
      <c r="Z23" s="108"/>
      <c r="AA23" s="108"/>
      <c r="AB23" s="108"/>
      <c r="AC23" s="108"/>
      <c r="AD23" s="108"/>
      <c r="AE23" s="108"/>
      <c r="AF23" s="108"/>
      <c r="AG23" s="108"/>
      <c r="AH23" s="108"/>
      <c r="GB23" s="111"/>
      <c r="GC23" s="111"/>
      <c r="GD23" s="111"/>
      <c r="GE23" s="111"/>
      <c r="GF23" s="111"/>
      <c r="GG23" s="111"/>
      <c r="GH23" s="111"/>
      <c r="GI23" s="111"/>
      <c r="GJ23" s="111"/>
      <c r="GK23" s="111"/>
      <c r="GL23" s="111"/>
      <c r="GM23" s="111"/>
      <c r="GN23" s="111"/>
      <c r="GO23" s="111"/>
      <c r="GP23" s="111"/>
      <c r="GQ23" s="111"/>
      <c r="GR23" s="111"/>
      <c r="GS23" s="111"/>
      <c r="GT23" s="111"/>
      <c r="GU23" s="111"/>
      <c r="GV23" s="111"/>
      <c r="GW23" s="111"/>
      <c r="GX23" s="111"/>
      <c r="GY23" s="111"/>
      <c r="GZ23" s="111"/>
      <c r="HA23" s="111"/>
    </row>
    <row r="24" spans="1:209" s="104" customFormat="1" ht="25.5" x14ac:dyDescent="0.2">
      <c r="A24" s="85" t="s">
        <v>138</v>
      </c>
      <c r="B24" s="101"/>
      <c r="C24" s="87"/>
      <c r="D24" s="102"/>
      <c r="E24" s="103"/>
      <c r="F24" s="86"/>
      <c r="G24" s="101"/>
      <c r="H24" s="101"/>
      <c r="I24" s="101"/>
      <c r="J24" s="87"/>
      <c r="K24" s="102"/>
      <c r="L24" s="86"/>
      <c r="M24" s="102"/>
      <c r="N24" s="102"/>
      <c r="O24" s="102"/>
      <c r="P24" s="87"/>
      <c r="Q24" s="102"/>
      <c r="R24" s="86"/>
      <c r="S24" s="102"/>
      <c r="T24" s="102"/>
      <c r="U24" s="102"/>
      <c r="V24" s="102"/>
      <c r="W24" s="102"/>
      <c r="X24" s="102"/>
      <c r="Y24" s="102"/>
      <c r="Z24" s="102"/>
      <c r="AA24" s="102"/>
      <c r="AB24" s="102"/>
      <c r="AC24" s="102"/>
      <c r="AD24" s="102"/>
      <c r="AE24" s="102"/>
      <c r="AF24" s="102"/>
      <c r="AG24" s="102"/>
      <c r="AH24" s="102"/>
      <c r="GB24" s="105"/>
      <c r="GC24" s="105"/>
      <c r="GD24" s="105"/>
      <c r="GE24" s="105"/>
      <c r="GF24" s="105"/>
      <c r="GG24" s="105"/>
      <c r="GH24" s="105"/>
      <c r="GI24" s="105"/>
      <c r="GJ24" s="105"/>
      <c r="GK24" s="105"/>
      <c r="GL24" s="105"/>
      <c r="GM24" s="105"/>
      <c r="GN24" s="105"/>
      <c r="GO24" s="105"/>
      <c r="GP24" s="105"/>
      <c r="GQ24" s="105"/>
      <c r="GR24" s="105"/>
      <c r="GS24" s="105"/>
      <c r="GT24" s="105"/>
      <c r="GU24" s="105"/>
      <c r="GV24" s="105"/>
      <c r="GW24" s="105"/>
      <c r="GX24" s="105"/>
      <c r="GY24" s="105"/>
      <c r="GZ24" s="105"/>
      <c r="HA24" s="105"/>
    </row>
    <row r="25" spans="1:209" s="89" customFormat="1" x14ac:dyDescent="0.2">
      <c r="A25" s="85" t="s">
        <v>139</v>
      </c>
      <c r="B25" s="86"/>
      <c r="C25" s="86"/>
      <c r="D25" s="87"/>
      <c r="E25" s="88"/>
      <c r="F25" s="86"/>
      <c r="G25" s="86"/>
      <c r="H25" s="86"/>
      <c r="I25" s="86"/>
      <c r="J25" s="87"/>
      <c r="K25" s="87"/>
      <c r="L25" s="86"/>
      <c r="M25" s="87"/>
      <c r="N25" s="87"/>
      <c r="O25" s="87"/>
      <c r="P25" s="86"/>
      <c r="Q25" s="87"/>
      <c r="R25" s="86"/>
      <c r="S25" s="87"/>
      <c r="T25" s="87"/>
      <c r="U25" s="87"/>
      <c r="V25" s="87"/>
      <c r="W25" s="87"/>
      <c r="X25" s="87"/>
      <c r="Y25" s="87"/>
      <c r="Z25" s="87"/>
      <c r="AA25" s="87"/>
      <c r="AB25" s="87"/>
      <c r="AC25" s="87"/>
      <c r="AD25" s="87"/>
      <c r="AE25" s="87"/>
      <c r="AF25" s="87"/>
      <c r="AG25" s="87"/>
      <c r="AH25" s="87"/>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row>
    <row r="26" spans="1:209" s="97" customFormat="1" ht="103.5" customHeight="1" x14ac:dyDescent="0.2">
      <c r="A26" s="98" t="s">
        <v>140</v>
      </c>
      <c r="B26" s="94" t="s">
        <v>326</v>
      </c>
      <c r="C26" s="94" t="s">
        <v>327</v>
      </c>
      <c r="E26" s="126"/>
      <c r="F26" s="94"/>
      <c r="G26" s="94"/>
      <c r="H26" s="94"/>
      <c r="I26" s="94"/>
      <c r="J26" s="127"/>
      <c r="K26" s="94"/>
      <c r="L26" s="94"/>
      <c r="M26" s="94"/>
      <c r="N26" s="94"/>
      <c r="O26" s="94"/>
      <c r="P26" s="94"/>
      <c r="Q26" s="94"/>
      <c r="R26" s="94"/>
      <c r="S26" s="94"/>
      <c r="T26" s="94"/>
      <c r="U26" s="94"/>
      <c r="V26" s="94"/>
      <c r="W26" s="94"/>
      <c r="X26" s="94"/>
      <c r="Y26" s="94"/>
      <c r="Z26" s="128"/>
      <c r="AA26" s="128"/>
      <c r="AB26" s="128"/>
      <c r="AC26" s="94"/>
      <c r="AD26" s="128"/>
      <c r="AE26" s="128"/>
      <c r="AF26" s="128"/>
      <c r="AG26" s="128"/>
      <c r="AH26" s="128"/>
      <c r="AI26" s="98"/>
      <c r="AJ26" s="129"/>
      <c r="AK26" s="129"/>
      <c r="AL26" s="129"/>
      <c r="AM26" s="129"/>
      <c r="AN26" s="129"/>
      <c r="AO26" s="129"/>
      <c r="AP26" s="129"/>
      <c r="AQ26" s="129"/>
      <c r="AR26" s="129"/>
      <c r="AT26" s="98"/>
      <c r="AU26" s="98"/>
      <c r="AV26" s="98"/>
      <c r="AW26" s="98"/>
      <c r="BK26" s="129"/>
      <c r="DR26" s="98"/>
      <c r="DS26" s="98"/>
      <c r="GB26" s="99"/>
      <c r="GC26" s="99"/>
      <c r="GD26" s="99"/>
      <c r="GE26" s="99"/>
      <c r="GF26" s="99"/>
      <c r="GG26" s="99"/>
      <c r="GH26" s="99"/>
      <c r="GI26" s="99"/>
      <c r="GJ26" s="100"/>
      <c r="GK26" s="99"/>
      <c r="GL26" s="99"/>
      <c r="GM26" s="99"/>
      <c r="GN26" s="99"/>
      <c r="GO26" s="99"/>
      <c r="GP26" s="99"/>
      <c r="GQ26" s="99"/>
      <c r="GR26" s="99"/>
      <c r="GS26" s="99"/>
      <c r="GT26" s="99"/>
      <c r="GU26" s="99"/>
      <c r="GV26" s="99"/>
      <c r="GW26" s="99"/>
      <c r="GX26" s="99"/>
      <c r="GY26" s="99"/>
      <c r="GZ26" s="130"/>
      <c r="HA26" s="130"/>
    </row>
    <row r="27" spans="1:209" s="97" customFormat="1" x14ac:dyDescent="0.25">
      <c r="A27" s="93" t="s">
        <v>141</v>
      </c>
      <c r="B27" s="94"/>
      <c r="C27" s="95"/>
      <c r="D27" s="95"/>
      <c r="E27" s="96"/>
      <c r="F27" s="94"/>
      <c r="G27" s="94"/>
      <c r="H27" s="94"/>
      <c r="I27" s="94"/>
      <c r="J27" s="95"/>
      <c r="K27" s="95"/>
      <c r="L27" s="95"/>
      <c r="M27" s="95"/>
      <c r="N27" s="95"/>
      <c r="O27" s="95"/>
      <c r="P27" s="95"/>
      <c r="Q27" s="95"/>
      <c r="R27" s="94"/>
      <c r="S27" s="95"/>
      <c r="T27" s="95"/>
      <c r="U27" s="95"/>
      <c r="V27" s="95"/>
      <c r="W27" s="94"/>
      <c r="X27" s="95"/>
      <c r="Y27" s="95"/>
      <c r="Z27" s="95"/>
      <c r="AA27" s="95"/>
      <c r="AB27" s="95"/>
      <c r="AC27" s="95"/>
      <c r="AD27" s="95"/>
      <c r="AE27" s="95"/>
      <c r="AF27" s="95"/>
      <c r="AG27" s="95"/>
      <c r="AH27" s="95"/>
    </row>
    <row r="28" spans="1:209" s="131" customFormat="1" ht="12.75" customHeight="1" x14ac:dyDescent="0.25">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row>
    <row r="29" spans="1:209" s="131" customFormat="1" ht="12.75" customHeight="1" x14ac:dyDescent="0.25">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row>
    <row r="30" spans="1:209" s="131" customFormat="1" ht="12.75" customHeight="1" x14ac:dyDescent="0.25">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row>
    <row r="31" spans="1:209" s="131" customFormat="1" ht="12.75" customHeight="1" x14ac:dyDescent="0.25">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row>
    <row r="32" spans="1:209" s="131" customFormat="1" ht="12.75" customHeight="1" x14ac:dyDescent="0.25">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row>
    <row r="33" spans="2:34" s="131" customFormat="1" ht="12.75" customHeight="1" x14ac:dyDescent="0.25">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row>
    <row r="34" spans="2:34" s="131" customFormat="1" ht="12.75" customHeight="1" x14ac:dyDescent="0.25">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row>
    <row r="35" spans="2:34" s="131" customFormat="1" ht="12.75" customHeight="1" x14ac:dyDescent="0.25">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row>
    <row r="36" spans="2:34" s="131" customFormat="1" ht="12.75" customHeight="1" x14ac:dyDescent="0.25">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row>
    <row r="37" spans="2:34" s="131" customFormat="1" ht="12.75" customHeight="1" x14ac:dyDescent="0.25">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row>
    <row r="38" spans="2:34" s="131" customFormat="1" ht="12.75" customHeight="1" x14ac:dyDescent="0.25">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row>
    <row r="39" spans="2:34" s="131" customFormat="1" ht="12.75" customHeight="1" x14ac:dyDescent="0.25">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row>
    <row r="40" spans="2:34" s="131" customFormat="1" ht="12.75" customHeight="1" x14ac:dyDescent="0.25">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row>
    <row r="50" spans="1:34" ht="12.75" customHeight="1" x14ac:dyDescent="0.2">
      <c r="A50" s="133" t="s">
        <v>142</v>
      </c>
    </row>
    <row r="51" spans="1:34" s="136" customFormat="1" ht="12.75" customHeight="1" x14ac:dyDescent="0.25">
      <c r="B51" s="137" t="s">
        <v>143</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row>
    <row r="52" spans="1:34" ht="12.75" customHeight="1" x14ac:dyDescent="0.2">
      <c r="B52" s="138" t="s">
        <v>78</v>
      </c>
    </row>
    <row r="53" spans="1:34" ht="12.75" customHeight="1" x14ac:dyDescent="0.2">
      <c r="B53" s="139" t="s">
        <v>144</v>
      </c>
    </row>
    <row r="54" spans="1:34" ht="12.75" customHeight="1" x14ac:dyDescent="0.2">
      <c r="B54" s="139" t="s">
        <v>145</v>
      </c>
    </row>
    <row r="55" spans="1:34" ht="12.75" customHeight="1" x14ac:dyDescent="0.2">
      <c r="B55" s="139" t="s">
        <v>146</v>
      </c>
    </row>
    <row r="56" spans="1:34" ht="12.75" customHeight="1" x14ac:dyDescent="0.2">
      <c r="B56" s="139" t="s">
        <v>147</v>
      </c>
    </row>
    <row r="57" spans="1:34" ht="12.75" customHeight="1" x14ac:dyDescent="0.2">
      <c r="B57" s="139" t="s">
        <v>148</v>
      </c>
    </row>
    <row r="58" spans="1:34" ht="12.75" customHeight="1" x14ac:dyDescent="0.2">
      <c r="B58" s="139" t="s">
        <v>149</v>
      </c>
    </row>
    <row r="59" spans="1:34" ht="12.75" customHeight="1" x14ac:dyDescent="0.2">
      <c r="B59" s="139" t="s">
        <v>150</v>
      </c>
    </row>
    <row r="60" spans="1:34" ht="12.75" customHeight="1" x14ac:dyDescent="0.2">
      <c r="B60" s="139" t="s">
        <v>151</v>
      </c>
    </row>
  </sheetData>
  <sheetProtection formatCells="0" insertHyperlinks="0"/>
  <dataValidations count="3">
    <dataValidation type="list" allowBlank="1" showInputMessage="1" showErrorMessage="1" prompt="Select from List." sqref="GB3:HA3 PX3:QW3 ZT3:AAS3 AJP3:AKO3 ATL3:AUK3 BDH3:BEG3 BND3:BOC3 BWZ3:BXY3 CGV3:CHU3 CQR3:CRQ3 DAN3:DBM3 DKJ3:DLI3 DUF3:DVE3 EEB3:EFA3 ENX3:EOW3 EXT3:EYS3 FHP3:FIO3 FRL3:FSK3 GBH3:GCG3 GLD3:GMC3 GUZ3:GVY3 HEV3:HFU3 HOR3:HPQ3 HYN3:HZM3 IIJ3:IJI3 ISF3:ITE3 JCB3:JDA3 JLX3:JMW3 JVT3:JWS3 KFP3:KGO3 KPL3:KQK3 KZH3:LAG3 LJD3:LKC3 LSZ3:LTY3 MCV3:MDU3 MMR3:MNQ3 MWN3:MXM3 NGJ3:NHI3 NQF3:NRE3 OAB3:OBA3 OJX3:OKW3 OTT3:OUS3 PDP3:PEO3 PNL3:POK3 PXH3:PYG3 QHD3:QIC3 QQZ3:QRY3 RAV3:RBU3 RKR3:RLQ3 RUN3:RVM3 SEJ3:SFI3 SOF3:SPE3 SYB3:SZA3 THX3:TIW3 TRT3:TSS3 UBP3:UCO3 ULL3:UMK3 UVH3:UWG3 VFD3:VGC3 VOZ3:VPY3 VYV3:VZU3 WIR3:WJQ3 WSN3:WTM3 XCJ3:XDI3 GB65539:HA65539 PX65539:QW65539 ZT65539:AAS65539 AJP65539:AKO65539 ATL65539:AUK65539 BDH65539:BEG65539 BND65539:BOC65539 BWZ65539:BXY65539 CGV65539:CHU65539 CQR65539:CRQ65539 DAN65539:DBM65539 DKJ65539:DLI65539 DUF65539:DVE65539 EEB65539:EFA65539 ENX65539:EOW65539 EXT65539:EYS65539 FHP65539:FIO65539 FRL65539:FSK65539 GBH65539:GCG65539 GLD65539:GMC65539 GUZ65539:GVY65539 HEV65539:HFU65539 HOR65539:HPQ65539 HYN65539:HZM65539 IIJ65539:IJI65539 ISF65539:ITE65539 JCB65539:JDA65539 JLX65539:JMW65539 JVT65539:JWS65539 KFP65539:KGO65539 KPL65539:KQK65539 KZH65539:LAG65539 LJD65539:LKC65539 LSZ65539:LTY65539 MCV65539:MDU65539 MMR65539:MNQ65539 MWN65539:MXM65539 NGJ65539:NHI65539 NQF65539:NRE65539 OAB65539:OBA65539 OJX65539:OKW65539 OTT65539:OUS65539 PDP65539:PEO65539 PNL65539:POK65539 PXH65539:PYG65539 QHD65539:QIC65539 QQZ65539:QRY65539 RAV65539:RBU65539 RKR65539:RLQ65539 RUN65539:RVM65539 SEJ65539:SFI65539 SOF65539:SPE65539 SYB65539:SZA65539 THX65539:TIW65539 TRT65539:TSS65539 UBP65539:UCO65539 ULL65539:UMK65539 UVH65539:UWG65539 VFD65539:VGC65539 VOZ65539:VPY65539 VYV65539:VZU65539 WIR65539:WJQ65539 WSN65539:WTM65539 XCJ65539:XDI65539 GB131075:HA131075 PX131075:QW131075 ZT131075:AAS131075 AJP131075:AKO131075 ATL131075:AUK131075 BDH131075:BEG131075 BND131075:BOC131075 BWZ131075:BXY131075 CGV131075:CHU131075 CQR131075:CRQ131075 DAN131075:DBM131075 DKJ131075:DLI131075 DUF131075:DVE131075 EEB131075:EFA131075 ENX131075:EOW131075 EXT131075:EYS131075 FHP131075:FIO131075 FRL131075:FSK131075 GBH131075:GCG131075 GLD131075:GMC131075 GUZ131075:GVY131075 HEV131075:HFU131075 HOR131075:HPQ131075 HYN131075:HZM131075 IIJ131075:IJI131075 ISF131075:ITE131075 JCB131075:JDA131075 JLX131075:JMW131075 JVT131075:JWS131075 KFP131075:KGO131075 KPL131075:KQK131075 KZH131075:LAG131075 LJD131075:LKC131075 LSZ131075:LTY131075 MCV131075:MDU131075 MMR131075:MNQ131075 MWN131075:MXM131075 NGJ131075:NHI131075 NQF131075:NRE131075 OAB131075:OBA131075 OJX131075:OKW131075 OTT131075:OUS131075 PDP131075:PEO131075 PNL131075:POK131075 PXH131075:PYG131075 QHD131075:QIC131075 QQZ131075:QRY131075 RAV131075:RBU131075 RKR131075:RLQ131075 RUN131075:RVM131075 SEJ131075:SFI131075 SOF131075:SPE131075 SYB131075:SZA131075 THX131075:TIW131075 TRT131075:TSS131075 UBP131075:UCO131075 ULL131075:UMK131075 UVH131075:UWG131075 VFD131075:VGC131075 VOZ131075:VPY131075 VYV131075:VZU131075 WIR131075:WJQ131075 WSN131075:WTM131075 XCJ131075:XDI131075 GB196611:HA196611 PX196611:QW196611 ZT196611:AAS196611 AJP196611:AKO196611 ATL196611:AUK196611 BDH196611:BEG196611 BND196611:BOC196611 BWZ196611:BXY196611 CGV196611:CHU196611 CQR196611:CRQ196611 DAN196611:DBM196611 DKJ196611:DLI196611 DUF196611:DVE196611 EEB196611:EFA196611 ENX196611:EOW196611 EXT196611:EYS196611 FHP196611:FIO196611 FRL196611:FSK196611 GBH196611:GCG196611 GLD196611:GMC196611 GUZ196611:GVY196611 HEV196611:HFU196611 HOR196611:HPQ196611 HYN196611:HZM196611 IIJ196611:IJI196611 ISF196611:ITE196611 JCB196611:JDA196611 JLX196611:JMW196611 JVT196611:JWS196611 KFP196611:KGO196611 KPL196611:KQK196611 KZH196611:LAG196611 LJD196611:LKC196611 LSZ196611:LTY196611 MCV196611:MDU196611 MMR196611:MNQ196611 MWN196611:MXM196611 NGJ196611:NHI196611 NQF196611:NRE196611 OAB196611:OBA196611 OJX196611:OKW196611 OTT196611:OUS196611 PDP196611:PEO196611 PNL196611:POK196611 PXH196611:PYG196611 QHD196611:QIC196611 QQZ196611:QRY196611 RAV196611:RBU196611 RKR196611:RLQ196611 RUN196611:RVM196611 SEJ196611:SFI196611 SOF196611:SPE196611 SYB196611:SZA196611 THX196611:TIW196611 TRT196611:TSS196611 UBP196611:UCO196611 ULL196611:UMK196611 UVH196611:UWG196611 VFD196611:VGC196611 VOZ196611:VPY196611 VYV196611:VZU196611 WIR196611:WJQ196611 WSN196611:WTM196611 XCJ196611:XDI196611 GB262147:HA262147 PX262147:QW262147 ZT262147:AAS262147 AJP262147:AKO262147 ATL262147:AUK262147 BDH262147:BEG262147 BND262147:BOC262147 BWZ262147:BXY262147 CGV262147:CHU262147 CQR262147:CRQ262147 DAN262147:DBM262147 DKJ262147:DLI262147 DUF262147:DVE262147 EEB262147:EFA262147 ENX262147:EOW262147 EXT262147:EYS262147 FHP262147:FIO262147 FRL262147:FSK262147 GBH262147:GCG262147 GLD262147:GMC262147 GUZ262147:GVY262147 HEV262147:HFU262147 HOR262147:HPQ262147 HYN262147:HZM262147 IIJ262147:IJI262147 ISF262147:ITE262147 JCB262147:JDA262147 JLX262147:JMW262147 JVT262147:JWS262147 KFP262147:KGO262147 KPL262147:KQK262147 KZH262147:LAG262147 LJD262147:LKC262147 LSZ262147:LTY262147 MCV262147:MDU262147 MMR262147:MNQ262147 MWN262147:MXM262147 NGJ262147:NHI262147 NQF262147:NRE262147 OAB262147:OBA262147 OJX262147:OKW262147 OTT262147:OUS262147 PDP262147:PEO262147 PNL262147:POK262147 PXH262147:PYG262147 QHD262147:QIC262147 QQZ262147:QRY262147 RAV262147:RBU262147 RKR262147:RLQ262147 RUN262147:RVM262147 SEJ262147:SFI262147 SOF262147:SPE262147 SYB262147:SZA262147 THX262147:TIW262147 TRT262147:TSS262147 UBP262147:UCO262147 ULL262147:UMK262147 UVH262147:UWG262147 VFD262147:VGC262147 VOZ262147:VPY262147 VYV262147:VZU262147 WIR262147:WJQ262147 WSN262147:WTM262147 XCJ262147:XDI262147 GB327683:HA327683 PX327683:QW327683 ZT327683:AAS327683 AJP327683:AKO327683 ATL327683:AUK327683 BDH327683:BEG327683 BND327683:BOC327683 BWZ327683:BXY327683 CGV327683:CHU327683 CQR327683:CRQ327683 DAN327683:DBM327683 DKJ327683:DLI327683 DUF327683:DVE327683 EEB327683:EFA327683 ENX327683:EOW327683 EXT327683:EYS327683 FHP327683:FIO327683 FRL327683:FSK327683 GBH327683:GCG327683 GLD327683:GMC327683 GUZ327683:GVY327683 HEV327683:HFU327683 HOR327683:HPQ327683 HYN327683:HZM327683 IIJ327683:IJI327683 ISF327683:ITE327683 JCB327683:JDA327683 JLX327683:JMW327683 JVT327683:JWS327683 KFP327683:KGO327683 KPL327683:KQK327683 KZH327683:LAG327683 LJD327683:LKC327683 LSZ327683:LTY327683 MCV327683:MDU327683 MMR327683:MNQ327683 MWN327683:MXM327683 NGJ327683:NHI327683 NQF327683:NRE327683 OAB327683:OBA327683 OJX327683:OKW327683 OTT327683:OUS327683 PDP327683:PEO327683 PNL327683:POK327683 PXH327683:PYG327683 QHD327683:QIC327683 QQZ327683:QRY327683 RAV327683:RBU327683 RKR327683:RLQ327683 RUN327683:RVM327683 SEJ327683:SFI327683 SOF327683:SPE327683 SYB327683:SZA327683 THX327683:TIW327683 TRT327683:TSS327683 UBP327683:UCO327683 ULL327683:UMK327683 UVH327683:UWG327683 VFD327683:VGC327683 VOZ327683:VPY327683 VYV327683:VZU327683 WIR327683:WJQ327683 WSN327683:WTM327683 XCJ327683:XDI327683 GB393219:HA393219 PX393219:QW393219 ZT393219:AAS393219 AJP393219:AKO393219 ATL393219:AUK393219 BDH393219:BEG393219 BND393219:BOC393219 BWZ393219:BXY393219 CGV393219:CHU393219 CQR393219:CRQ393219 DAN393219:DBM393219 DKJ393219:DLI393219 DUF393219:DVE393219 EEB393219:EFA393219 ENX393219:EOW393219 EXT393219:EYS393219 FHP393219:FIO393219 FRL393219:FSK393219 GBH393219:GCG393219 GLD393219:GMC393219 GUZ393219:GVY393219 HEV393219:HFU393219 HOR393219:HPQ393219 HYN393219:HZM393219 IIJ393219:IJI393219 ISF393219:ITE393219 JCB393219:JDA393219 JLX393219:JMW393219 JVT393219:JWS393219 KFP393219:KGO393219 KPL393219:KQK393219 KZH393219:LAG393219 LJD393219:LKC393219 LSZ393219:LTY393219 MCV393219:MDU393219 MMR393219:MNQ393219 MWN393219:MXM393219 NGJ393219:NHI393219 NQF393219:NRE393219 OAB393219:OBA393219 OJX393219:OKW393219 OTT393219:OUS393219 PDP393219:PEO393219 PNL393219:POK393219 PXH393219:PYG393219 QHD393219:QIC393219 QQZ393219:QRY393219 RAV393219:RBU393219 RKR393219:RLQ393219 RUN393219:RVM393219 SEJ393219:SFI393219 SOF393219:SPE393219 SYB393219:SZA393219 THX393219:TIW393219 TRT393219:TSS393219 UBP393219:UCO393219 ULL393219:UMK393219 UVH393219:UWG393219 VFD393219:VGC393219 VOZ393219:VPY393219 VYV393219:VZU393219 WIR393219:WJQ393219 WSN393219:WTM393219 XCJ393219:XDI393219 GB458755:HA458755 PX458755:QW458755 ZT458755:AAS458755 AJP458755:AKO458755 ATL458755:AUK458755 BDH458755:BEG458755 BND458755:BOC458755 BWZ458755:BXY458755 CGV458755:CHU458755 CQR458755:CRQ458755 DAN458755:DBM458755 DKJ458755:DLI458755 DUF458755:DVE458755 EEB458755:EFA458755 ENX458755:EOW458755 EXT458755:EYS458755 FHP458755:FIO458755 FRL458755:FSK458755 GBH458755:GCG458755 GLD458755:GMC458755 GUZ458755:GVY458755 HEV458755:HFU458755 HOR458755:HPQ458755 HYN458755:HZM458755 IIJ458755:IJI458755 ISF458755:ITE458755 JCB458755:JDA458755 JLX458755:JMW458755 JVT458755:JWS458755 KFP458755:KGO458755 KPL458755:KQK458755 KZH458755:LAG458755 LJD458755:LKC458755 LSZ458755:LTY458755 MCV458755:MDU458755 MMR458755:MNQ458755 MWN458755:MXM458755 NGJ458755:NHI458755 NQF458755:NRE458755 OAB458755:OBA458755 OJX458755:OKW458755 OTT458755:OUS458755 PDP458755:PEO458755 PNL458755:POK458755 PXH458755:PYG458755 QHD458755:QIC458755 QQZ458755:QRY458755 RAV458755:RBU458755 RKR458755:RLQ458755 RUN458755:RVM458755 SEJ458755:SFI458755 SOF458755:SPE458755 SYB458755:SZA458755 THX458755:TIW458755 TRT458755:TSS458755 UBP458755:UCO458755 ULL458755:UMK458755 UVH458755:UWG458755 VFD458755:VGC458755 VOZ458755:VPY458755 VYV458755:VZU458755 WIR458755:WJQ458755 WSN458755:WTM458755 XCJ458755:XDI458755 GB524291:HA524291 PX524291:QW524291 ZT524291:AAS524291 AJP524291:AKO524291 ATL524291:AUK524291 BDH524291:BEG524291 BND524291:BOC524291 BWZ524291:BXY524291 CGV524291:CHU524291 CQR524291:CRQ524291 DAN524291:DBM524291 DKJ524291:DLI524291 DUF524291:DVE524291 EEB524291:EFA524291 ENX524291:EOW524291 EXT524291:EYS524291 FHP524291:FIO524291 FRL524291:FSK524291 GBH524291:GCG524291 GLD524291:GMC524291 GUZ524291:GVY524291 HEV524291:HFU524291 HOR524291:HPQ524291 HYN524291:HZM524291 IIJ524291:IJI524291 ISF524291:ITE524291 JCB524291:JDA524291 JLX524291:JMW524291 JVT524291:JWS524291 KFP524291:KGO524291 KPL524291:KQK524291 KZH524291:LAG524291 LJD524291:LKC524291 LSZ524291:LTY524291 MCV524291:MDU524291 MMR524291:MNQ524291 MWN524291:MXM524291 NGJ524291:NHI524291 NQF524291:NRE524291 OAB524291:OBA524291 OJX524291:OKW524291 OTT524291:OUS524291 PDP524291:PEO524291 PNL524291:POK524291 PXH524291:PYG524291 QHD524291:QIC524291 QQZ524291:QRY524291 RAV524291:RBU524291 RKR524291:RLQ524291 RUN524291:RVM524291 SEJ524291:SFI524291 SOF524291:SPE524291 SYB524291:SZA524291 THX524291:TIW524291 TRT524291:TSS524291 UBP524291:UCO524291 ULL524291:UMK524291 UVH524291:UWG524291 VFD524291:VGC524291 VOZ524291:VPY524291 VYV524291:VZU524291 WIR524291:WJQ524291 WSN524291:WTM524291 XCJ524291:XDI524291 GB589827:HA589827 PX589827:QW589827 ZT589827:AAS589827 AJP589827:AKO589827 ATL589827:AUK589827 BDH589827:BEG589827 BND589827:BOC589827 BWZ589827:BXY589827 CGV589827:CHU589827 CQR589827:CRQ589827 DAN589827:DBM589827 DKJ589827:DLI589827 DUF589827:DVE589827 EEB589827:EFA589827 ENX589827:EOW589827 EXT589827:EYS589827 FHP589827:FIO589827 FRL589827:FSK589827 GBH589827:GCG589827 GLD589827:GMC589827 GUZ589827:GVY589827 HEV589827:HFU589827 HOR589827:HPQ589827 HYN589827:HZM589827 IIJ589827:IJI589827 ISF589827:ITE589827 JCB589827:JDA589827 JLX589827:JMW589827 JVT589827:JWS589827 KFP589827:KGO589827 KPL589827:KQK589827 KZH589827:LAG589827 LJD589827:LKC589827 LSZ589827:LTY589827 MCV589827:MDU589827 MMR589827:MNQ589827 MWN589827:MXM589827 NGJ589827:NHI589827 NQF589827:NRE589827 OAB589827:OBA589827 OJX589827:OKW589827 OTT589827:OUS589827 PDP589827:PEO589827 PNL589827:POK589827 PXH589827:PYG589827 QHD589827:QIC589827 QQZ589827:QRY589827 RAV589827:RBU589827 RKR589827:RLQ589827 RUN589827:RVM589827 SEJ589827:SFI589827 SOF589827:SPE589827 SYB589827:SZA589827 THX589827:TIW589827 TRT589827:TSS589827 UBP589827:UCO589827 ULL589827:UMK589827 UVH589827:UWG589827 VFD589827:VGC589827 VOZ589827:VPY589827 VYV589827:VZU589827 WIR589827:WJQ589827 WSN589827:WTM589827 XCJ589827:XDI589827 GB655363:HA655363 PX655363:QW655363 ZT655363:AAS655363 AJP655363:AKO655363 ATL655363:AUK655363 BDH655363:BEG655363 BND655363:BOC655363 BWZ655363:BXY655363 CGV655363:CHU655363 CQR655363:CRQ655363 DAN655363:DBM655363 DKJ655363:DLI655363 DUF655363:DVE655363 EEB655363:EFA655363 ENX655363:EOW655363 EXT655363:EYS655363 FHP655363:FIO655363 FRL655363:FSK655363 GBH655363:GCG655363 GLD655363:GMC655363 GUZ655363:GVY655363 HEV655363:HFU655363 HOR655363:HPQ655363 HYN655363:HZM655363 IIJ655363:IJI655363 ISF655363:ITE655363 JCB655363:JDA655363 JLX655363:JMW655363 JVT655363:JWS655363 KFP655363:KGO655363 KPL655363:KQK655363 KZH655363:LAG655363 LJD655363:LKC655363 LSZ655363:LTY655363 MCV655363:MDU655363 MMR655363:MNQ655363 MWN655363:MXM655363 NGJ655363:NHI655363 NQF655363:NRE655363 OAB655363:OBA655363 OJX655363:OKW655363 OTT655363:OUS655363 PDP655363:PEO655363 PNL655363:POK655363 PXH655363:PYG655363 QHD655363:QIC655363 QQZ655363:QRY655363 RAV655363:RBU655363 RKR655363:RLQ655363 RUN655363:RVM655363 SEJ655363:SFI655363 SOF655363:SPE655363 SYB655363:SZA655363 THX655363:TIW655363 TRT655363:TSS655363 UBP655363:UCO655363 ULL655363:UMK655363 UVH655363:UWG655363 VFD655363:VGC655363 VOZ655363:VPY655363 VYV655363:VZU655363 WIR655363:WJQ655363 WSN655363:WTM655363 XCJ655363:XDI655363 GB720899:HA720899 PX720899:QW720899 ZT720899:AAS720899 AJP720899:AKO720899 ATL720899:AUK720899 BDH720899:BEG720899 BND720899:BOC720899 BWZ720899:BXY720899 CGV720899:CHU720899 CQR720899:CRQ720899 DAN720899:DBM720899 DKJ720899:DLI720899 DUF720899:DVE720899 EEB720899:EFA720899 ENX720899:EOW720899 EXT720899:EYS720899 FHP720899:FIO720899 FRL720899:FSK720899 GBH720899:GCG720899 GLD720899:GMC720899 GUZ720899:GVY720899 HEV720899:HFU720899 HOR720899:HPQ720899 HYN720899:HZM720899 IIJ720899:IJI720899 ISF720899:ITE720899 JCB720899:JDA720899 JLX720899:JMW720899 JVT720899:JWS720899 KFP720899:KGO720899 KPL720899:KQK720899 KZH720899:LAG720899 LJD720899:LKC720899 LSZ720899:LTY720899 MCV720899:MDU720899 MMR720899:MNQ720899 MWN720899:MXM720899 NGJ720899:NHI720899 NQF720899:NRE720899 OAB720899:OBA720899 OJX720899:OKW720899 OTT720899:OUS720899 PDP720899:PEO720899 PNL720899:POK720899 PXH720899:PYG720899 QHD720899:QIC720899 QQZ720899:QRY720899 RAV720899:RBU720899 RKR720899:RLQ720899 RUN720899:RVM720899 SEJ720899:SFI720899 SOF720899:SPE720899 SYB720899:SZA720899 THX720899:TIW720899 TRT720899:TSS720899 UBP720899:UCO720899 ULL720899:UMK720899 UVH720899:UWG720899 VFD720899:VGC720899 VOZ720899:VPY720899 VYV720899:VZU720899 WIR720899:WJQ720899 WSN720899:WTM720899 XCJ720899:XDI720899 GB786435:HA786435 PX786435:QW786435 ZT786435:AAS786435 AJP786435:AKO786435 ATL786435:AUK786435 BDH786435:BEG786435 BND786435:BOC786435 BWZ786435:BXY786435 CGV786435:CHU786435 CQR786435:CRQ786435 DAN786435:DBM786435 DKJ786435:DLI786435 DUF786435:DVE786435 EEB786435:EFA786435 ENX786435:EOW786435 EXT786435:EYS786435 FHP786435:FIO786435 FRL786435:FSK786435 GBH786435:GCG786435 GLD786435:GMC786435 GUZ786435:GVY786435 HEV786435:HFU786435 HOR786435:HPQ786435 HYN786435:HZM786435 IIJ786435:IJI786435 ISF786435:ITE786435 JCB786435:JDA786435 JLX786435:JMW786435 JVT786435:JWS786435 KFP786435:KGO786435 KPL786435:KQK786435 KZH786435:LAG786435 LJD786435:LKC786435 LSZ786435:LTY786435 MCV786435:MDU786435 MMR786435:MNQ786435 MWN786435:MXM786435 NGJ786435:NHI786435 NQF786435:NRE786435 OAB786435:OBA786435 OJX786435:OKW786435 OTT786435:OUS786435 PDP786435:PEO786435 PNL786435:POK786435 PXH786435:PYG786435 QHD786435:QIC786435 QQZ786435:QRY786435 RAV786435:RBU786435 RKR786435:RLQ786435 RUN786435:RVM786435 SEJ786435:SFI786435 SOF786435:SPE786435 SYB786435:SZA786435 THX786435:TIW786435 TRT786435:TSS786435 UBP786435:UCO786435 ULL786435:UMK786435 UVH786435:UWG786435 VFD786435:VGC786435 VOZ786435:VPY786435 VYV786435:VZU786435 WIR786435:WJQ786435 WSN786435:WTM786435 XCJ786435:XDI786435 GB851971:HA851971 PX851971:QW851971 ZT851971:AAS851971 AJP851971:AKO851971 ATL851971:AUK851971 BDH851971:BEG851971 BND851971:BOC851971 BWZ851971:BXY851971 CGV851971:CHU851971 CQR851971:CRQ851971 DAN851971:DBM851971 DKJ851971:DLI851971 DUF851971:DVE851971 EEB851971:EFA851971 ENX851971:EOW851971 EXT851971:EYS851971 FHP851971:FIO851971 FRL851971:FSK851971 GBH851971:GCG851971 GLD851971:GMC851971 GUZ851971:GVY851971 HEV851971:HFU851971 HOR851971:HPQ851971 HYN851971:HZM851971 IIJ851971:IJI851971 ISF851971:ITE851971 JCB851971:JDA851971 JLX851971:JMW851971 JVT851971:JWS851971 KFP851971:KGO851971 KPL851971:KQK851971 KZH851971:LAG851971 LJD851971:LKC851971 LSZ851971:LTY851971 MCV851971:MDU851971 MMR851971:MNQ851971 MWN851971:MXM851971 NGJ851971:NHI851971 NQF851971:NRE851971 OAB851971:OBA851971 OJX851971:OKW851971 OTT851971:OUS851971 PDP851971:PEO851971 PNL851971:POK851971 PXH851971:PYG851971 QHD851971:QIC851971 QQZ851971:QRY851971 RAV851971:RBU851971 RKR851971:RLQ851971 RUN851971:RVM851971 SEJ851971:SFI851971 SOF851971:SPE851971 SYB851971:SZA851971 THX851971:TIW851971 TRT851971:TSS851971 UBP851971:UCO851971 ULL851971:UMK851971 UVH851971:UWG851971 VFD851971:VGC851971 VOZ851971:VPY851971 VYV851971:VZU851971 WIR851971:WJQ851971 WSN851971:WTM851971 XCJ851971:XDI851971 GB917507:HA917507 PX917507:QW917507 ZT917507:AAS917507 AJP917507:AKO917507 ATL917507:AUK917507 BDH917507:BEG917507 BND917507:BOC917507 BWZ917507:BXY917507 CGV917507:CHU917507 CQR917507:CRQ917507 DAN917507:DBM917507 DKJ917507:DLI917507 DUF917507:DVE917507 EEB917507:EFA917507 ENX917507:EOW917507 EXT917507:EYS917507 FHP917507:FIO917507 FRL917507:FSK917507 GBH917507:GCG917507 GLD917507:GMC917507 GUZ917507:GVY917507 HEV917507:HFU917507 HOR917507:HPQ917507 HYN917507:HZM917507 IIJ917507:IJI917507 ISF917507:ITE917507 JCB917507:JDA917507 JLX917507:JMW917507 JVT917507:JWS917507 KFP917507:KGO917507 KPL917507:KQK917507 KZH917507:LAG917507 LJD917507:LKC917507 LSZ917507:LTY917507 MCV917507:MDU917507 MMR917507:MNQ917507 MWN917507:MXM917507 NGJ917507:NHI917507 NQF917507:NRE917507 OAB917507:OBA917507 OJX917507:OKW917507 OTT917507:OUS917507 PDP917507:PEO917507 PNL917507:POK917507 PXH917507:PYG917507 QHD917507:QIC917507 QQZ917507:QRY917507 RAV917507:RBU917507 RKR917507:RLQ917507 RUN917507:RVM917507 SEJ917507:SFI917507 SOF917507:SPE917507 SYB917507:SZA917507 THX917507:TIW917507 TRT917507:TSS917507 UBP917507:UCO917507 ULL917507:UMK917507 UVH917507:UWG917507 VFD917507:VGC917507 VOZ917507:VPY917507 VYV917507:VZU917507 WIR917507:WJQ917507 WSN917507:WTM917507 XCJ917507:XDI917507 GB983043:HA983043 PX983043:QW983043 ZT983043:AAS983043 AJP983043:AKO983043 ATL983043:AUK983043 BDH983043:BEG983043 BND983043:BOC983043 BWZ983043:BXY983043 CGV983043:CHU983043 CQR983043:CRQ983043 DAN983043:DBM983043 DKJ983043:DLI983043 DUF983043:DVE983043 EEB983043:EFA983043 ENX983043:EOW983043 EXT983043:EYS983043 FHP983043:FIO983043 FRL983043:FSK983043 GBH983043:GCG983043 GLD983043:GMC983043 GUZ983043:GVY983043 HEV983043:HFU983043 HOR983043:HPQ983043 HYN983043:HZM983043 IIJ983043:IJI983043 ISF983043:ITE983043 JCB983043:JDA983043 JLX983043:JMW983043 JVT983043:JWS983043 KFP983043:KGO983043 KPL983043:KQK983043 KZH983043:LAG983043 LJD983043:LKC983043 LSZ983043:LTY983043 MCV983043:MDU983043 MMR983043:MNQ983043 MWN983043:MXM983043 NGJ983043:NHI983043 NQF983043:NRE983043 OAB983043:OBA983043 OJX983043:OKW983043 OTT983043:OUS983043 PDP983043:PEO983043 PNL983043:POK983043 PXH983043:PYG983043 QHD983043:QIC983043 QQZ983043:QRY983043 RAV983043:RBU983043 RKR983043:RLQ983043 RUN983043:RVM983043 SEJ983043:SFI983043 SOF983043:SPE983043 SYB983043:SZA983043 THX983043:TIW983043 TRT983043:TSS983043 UBP983043:UCO983043 ULL983043:UMK983043 UVH983043:UWG983043 VFD983043:VGC983043 VOZ983043:VPY983043 VYV983043:VZU983043 WIR983043:WJQ983043 WSN983043:WTM983043 XCJ983043:XDI983043" xr:uid="{00000000-0002-0000-0300-000000000000}">
      <formula1>LstSourseType</formula1>
    </dataValidation>
    <dataValidation type="list" allowBlank="1" showInputMessage="1" showErrorMessage="1" prompt="Select from list." sqref="CB16 LX16 VT16 AFP16 APL16 AZH16 BJD16 BSZ16 CCV16 CMR16 CWN16 DGJ16 DQF16 EAB16 EJX16 ETT16 FDP16 FNL16 FXH16 GHD16 GQZ16 HAV16 HKR16 HUN16 IEJ16 IOF16 IYB16 JHX16 JRT16 KBP16 KLL16 KVH16 LFD16 LOZ16 LYV16 MIR16 MSN16 NCJ16 NMF16 NWB16 OFX16 OPT16 OZP16 PJL16 PTH16 QDD16 QMZ16 QWV16 RGR16 RQN16 SAJ16 SKF16 SUB16 TDX16 TNT16 TXP16 UHL16 URH16 VBD16 VKZ16 VUV16 WER16 WON16 WYJ16 CB65552 LX65552 VT65552 AFP65552 APL65552 AZH65552 BJD65552 BSZ65552 CCV65552 CMR65552 CWN65552 DGJ65552 DQF65552 EAB65552 EJX65552 ETT65552 FDP65552 FNL65552 FXH65552 GHD65552 GQZ65552 HAV65552 HKR65552 HUN65552 IEJ65552 IOF65552 IYB65552 JHX65552 JRT65552 KBP65552 KLL65552 KVH65552 LFD65552 LOZ65552 LYV65552 MIR65552 MSN65552 NCJ65552 NMF65552 NWB65552 OFX65552 OPT65552 OZP65552 PJL65552 PTH65552 QDD65552 QMZ65552 QWV65552 RGR65552 RQN65552 SAJ65552 SKF65552 SUB65552 TDX65552 TNT65552 TXP65552 UHL65552 URH65552 VBD65552 VKZ65552 VUV65552 WER65552 WON65552 WYJ65552 CB131088 LX131088 VT131088 AFP131088 APL131088 AZH131088 BJD131088 BSZ131088 CCV131088 CMR131088 CWN131088 DGJ131088 DQF131088 EAB131088 EJX131088 ETT131088 FDP131088 FNL131088 FXH131088 GHD131088 GQZ131088 HAV131088 HKR131088 HUN131088 IEJ131088 IOF131088 IYB131088 JHX131088 JRT131088 KBP131088 KLL131088 KVH131088 LFD131088 LOZ131088 LYV131088 MIR131088 MSN131088 NCJ131088 NMF131088 NWB131088 OFX131088 OPT131088 OZP131088 PJL131088 PTH131088 QDD131088 QMZ131088 QWV131088 RGR131088 RQN131088 SAJ131088 SKF131088 SUB131088 TDX131088 TNT131088 TXP131088 UHL131088 URH131088 VBD131088 VKZ131088 VUV131088 WER131088 WON131088 WYJ131088 CB196624 LX196624 VT196624 AFP196624 APL196624 AZH196624 BJD196624 BSZ196624 CCV196624 CMR196624 CWN196624 DGJ196624 DQF196624 EAB196624 EJX196624 ETT196624 FDP196624 FNL196624 FXH196624 GHD196624 GQZ196624 HAV196624 HKR196624 HUN196624 IEJ196624 IOF196624 IYB196624 JHX196624 JRT196624 KBP196624 KLL196624 KVH196624 LFD196624 LOZ196624 LYV196624 MIR196624 MSN196624 NCJ196624 NMF196624 NWB196624 OFX196624 OPT196624 OZP196624 PJL196624 PTH196624 QDD196624 QMZ196624 QWV196624 RGR196624 RQN196624 SAJ196624 SKF196624 SUB196624 TDX196624 TNT196624 TXP196624 UHL196624 URH196624 VBD196624 VKZ196624 VUV196624 WER196624 WON196624 WYJ196624 CB262160 LX262160 VT262160 AFP262160 APL262160 AZH262160 BJD262160 BSZ262160 CCV262160 CMR262160 CWN262160 DGJ262160 DQF262160 EAB262160 EJX262160 ETT262160 FDP262160 FNL262160 FXH262160 GHD262160 GQZ262160 HAV262160 HKR262160 HUN262160 IEJ262160 IOF262160 IYB262160 JHX262160 JRT262160 KBP262160 KLL262160 KVH262160 LFD262160 LOZ262160 LYV262160 MIR262160 MSN262160 NCJ262160 NMF262160 NWB262160 OFX262160 OPT262160 OZP262160 PJL262160 PTH262160 QDD262160 QMZ262160 QWV262160 RGR262160 RQN262160 SAJ262160 SKF262160 SUB262160 TDX262160 TNT262160 TXP262160 UHL262160 URH262160 VBD262160 VKZ262160 VUV262160 WER262160 WON262160 WYJ262160 CB327696 LX327696 VT327696 AFP327696 APL327696 AZH327696 BJD327696 BSZ327696 CCV327696 CMR327696 CWN327696 DGJ327696 DQF327696 EAB327696 EJX327696 ETT327696 FDP327696 FNL327696 FXH327696 GHD327696 GQZ327696 HAV327696 HKR327696 HUN327696 IEJ327696 IOF327696 IYB327696 JHX327696 JRT327696 KBP327696 KLL327696 KVH327696 LFD327696 LOZ327696 LYV327696 MIR327696 MSN327696 NCJ327696 NMF327696 NWB327696 OFX327696 OPT327696 OZP327696 PJL327696 PTH327696 QDD327696 QMZ327696 QWV327696 RGR327696 RQN327696 SAJ327696 SKF327696 SUB327696 TDX327696 TNT327696 TXP327696 UHL327696 URH327696 VBD327696 VKZ327696 VUV327696 WER327696 WON327696 WYJ327696 CB393232 LX393232 VT393232 AFP393232 APL393232 AZH393232 BJD393232 BSZ393232 CCV393232 CMR393232 CWN393232 DGJ393232 DQF393232 EAB393232 EJX393232 ETT393232 FDP393232 FNL393232 FXH393232 GHD393232 GQZ393232 HAV393232 HKR393232 HUN393232 IEJ393232 IOF393232 IYB393232 JHX393232 JRT393232 KBP393232 KLL393232 KVH393232 LFD393232 LOZ393232 LYV393232 MIR393232 MSN393232 NCJ393232 NMF393232 NWB393232 OFX393232 OPT393232 OZP393232 PJL393232 PTH393232 QDD393232 QMZ393232 QWV393232 RGR393232 RQN393232 SAJ393232 SKF393232 SUB393232 TDX393232 TNT393232 TXP393232 UHL393232 URH393232 VBD393232 VKZ393232 VUV393232 WER393232 WON393232 WYJ393232 CB458768 LX458768 VT458768 AFP458768 APL458768 AZH458768 BJD458768 BSZ458768 CCV458768 CMR458768 CWN458768 DGJ458768 DQF458768 EAB458768 EJX458768 ETT458768 FDP458768 FNL458768 FXH458768 GHD458768 GQZ458768 HAV458768 HKR458768 HUN458768 IEJ458768 IOF458768 IYB458768 JHX458768 JRT458768 KBP458768 KLL458768 KVH458768 LFD458768 LOZ458768 LYV458768 MIR458768 MSN458768 NCJ458768 NMF458768 NWB458768 OFX458768 OPT458768 OZP458768 PJL458768 PTH458768 QDD458768 QMZ458768 QWV458768 RGR458768 RQN458768 SAJ458768 SKF458768 SUB458768 TDX458768 TNT458768 TXP458768 UHL458768 URH458768 VBD458768 VKZ458768 VUV458768 WER458768 WON458768 WYJ458768 CB524304 LX524304 VT524304 AFP524304 APL524304 AZH524304 BJD524304 BSZ524304 CCV524304 CMR524304 CWN524304 DGJ524304 DQF524304 EAB524304 EJX524304 ETT524304 FDP524304 FNL524304 FXH524304 GHD524304 GQZ524304 HAV524304 HKR524304 HUN524304 IEJ524304 IOF524304 IYB524304 JHX524304 JRT524304 KBP524304 KLL524304 KVH524304 LFD524304 LOZ524304 LYV524304 MIR524304 MSN524304 NCJ524304 NMF524304 NWB524304 OFX524304 OPT524304 OZP524304 PJL524304 PTH524304 QDD524304 QMZ524304 QWV524304 RGR524304 RQN524304 SAJ524304 SKF524304 SUB524304 TDX524304 TNT524304 TXP524304 UHL524304 URH524304 VBD524304 VKZ524304 VUV524304 WER524304 WON524304 WYJ524304 CB589840 LX589840 VT589840 AFP589840 APL589840 AZH589840 BJD589840 BSZ589840 CCV589840 CMR589840 CWN589840 DGJ589840 DQF589840 EAB589840 EJX589840 ETT589840 FDP589840 FNL589840 FXH589840 GHD589840 GQZ589840 HAV589840 HKR589840 HUN589840 IEJ589840 IOF589840 IYB589840 JHX589840 JRT589840 KBP589840 KLL589840 KVH589840 LFD589840 LOZ589840 LYV589840 MIR589840 MSN589840 NCJ589840 NMF589840 NWB589840 OFX589840 OPT589840 OZP589840 PJL589840 PTH589840 QDD589840 QMZ589840 QWV589840 RGR589840 RQN589840 SAJ589840 SKF589840 SUB589840 TDX589840 TNT589840 TXP589840 UHL589840 URH589840 VBD589840 VKZ589840 VUV589840 WER589840 WON589840 WYJ589840 CB655376 LX655376 VT655376 AFP655376 APL655376 AZH655376 BJD655376 BSZ655376 CCV655376 CMR655376 CWN655376 DGJ655376 DQF655376 EAB655376 EJX655376 ETT655376 FDP655376 FNL655376 FXH655376 GHD655376 GQZ655376 HAV655376 HKR655376 HUN655376 IEJ655376 IOF655376 IYB655376 JHX655376 JRT655376 KBP655376 KLL655376 KVH655376 LFD655376 LOZ655376 LYV655376 MIR655376 MSN655376 NCJ655376 NMF655376 NWB655376 OFX655376 OPT655376 OZP655376 PJL655376 PTH655376 QDD655376 QMZ655376 QWV655376 RGR655376 RQN655376 SAJ655376 SKF655376 SUB655376 TDX655376 TNT655376 TXP655376 UHL655376 URH655376 VBD655376 VKZ655376 VUV655376 WER655376 WON655376 WYJ655376 CB720912 LX720912 VT720912 AFP720912 APL720912 AZH720912 BJD720912 BSZ720912 CCV720912 CMR720912 CWN720912 DGJ720912 DQF720912 EAB720912 EJX720912 ETT720912 FDP720912 FNL720912 FXH720912 GHD720912 GQZ720912 HAV720912 HKR720912 HUN720912 IEJ720912 IOF720912 IYB720912 JHX720912 JRT720912 KBP720912 KLL720912 KVH720912 LFD720912 LOZ720912 LYV720912 MIR720912 MSN720912 NCJ720912 NMF720912 NWB720912 OFX720912 OPT720912 OZP720912 PJL720912 PTH720912 QDD720912 QMZ720912 QWV720912 RGR720912 RQN720912 SAJ720912 SKF720912 SUB720912 TDX720912 TNT720912 TXP720912 UHL720912 URH720912 VBD720912 VKZ720912 VUV720912 WER720912 WON720912 WYJ720912 CB786448 LX786448 VT786448 AFP786448 APL786448 AZH786448 BJD786448 BSZ786448 CCV786448 CMR786448 CWN786448 DGJ786448 DQF786448 EAB786448 EJX786448 ETT786448 FDP786448 FNL786448 FXH786448 GHD786448 GQZ786448 HAV786448 HKR786448 HUN786448 IEJ786448 IOF786448 IYB786448 JHX786448 JRT786448 KBP786448 KLL786448 KVH786448 LFD786448 LOZ786448 LYV786448 MIR786448 MSN786448 NCJ786448 NMF786448 NWB786448 OFX786448 OPT786448 OZP786448 PJL786448 PTH786448 QDD786448 QMZ786448 QWV786448 RGR786448 RQN786448 SAJ786448 SKF786448 SUB786448 TDX786448 TNT786448 TXP786448 UHL786448 URH786448 VBD786448 VKZ786448 VUV786448 WER786448 WON786448 WYJ786448 CB851984 LX851984 VT851984 AFP851984 APL851984 AZH851984 BJD851984 BSZ851984 CCV851984 CMR851984 CWN851984 DGJ851984 DQF851984 EAB851984 EJX851984 ETT851984 FDP851984 FNL851984 FXH851984 GHD851984 GQZ851984 HAV851984 HKR851984 HUN851984 IEJ851984 IOF851984 IYB851984 JHX851984 JRT851984 KBP851984 KLL851984 KVH851984 LFD851984 LOZ851984 LYV851984 MIR851984 MSN851984 NCJ851984 NMF851984 NWB851984 OFX851984 OPT851984 OZP851984 PJL851984 PTH851984 QDD851984 QMZ851984 QWV851984 RGR851984 RQN851984 SAJ851984 SKF851984 SUB851984 TDX851984 TNT851984 TXP851984 UHL851984 URH851984 VBD851984 VKZ851984 VUV851984 WER851984 WON851984 WYJ851984 CB917520 LX917520 VT917520 AFP917520 APL917520 AZH917520 BJD917520 BSZ917520 CCV917520 CMR917520 CWN917520 DGJ917520 DQF917520 EAB917520 EJX917520 ETT917520 FDP917520 FNL917520 FXH917520 GHD917520 GQZ917520 HAV917520 HKR917520 HUN917520 IEJ917520 IOF917520 IYB917520 JHX917520 JRT917520 KBP917520 KLL917520 KVH917520 LFD917520 LOZ917520 LYV917520 MIR917520 MSN917520 NCJ917520 NMF917520 NWB917520 OFX917520 OPT917520 OZP917520 PJL917520 PTH917520 QDD917520 QMZ917520 QWV917520 RGR917520 RQN917520 SAJ917520 SKF917520 SUB917520 TDX917520 TNT917520 TXP917520 UHL917520 URH917520 VBD917520 VKZ917520 VUV917520 WER917520 WON917520 WYJ917520 CB983056 LX983056 VT983056 AFP983056 APL983056 AZH983056 BJD983056 BSZ983056 CCV983056 CMR983056 CWN983056 DGJ983056 DQF983056 EAB983056 EJX983056 ETT983056 FDP983056 FNL983056 FXH983056 GHD983056 GQZ983056 HAV983056 HKR983056 HUN983056 IEJ983056 IOF983056 IYB983056 JHX983056 JRT983056 KBP983056 KLL983056 KVH983056 LFD983056 LOZ983056 LYV983056 MIR983056 MSN983056 NCJ983056 NMF983056 NWB983056 OFX983056 OPT983056 OZP983056 PJL983056 PTH983056 QDD983056 QMZ983056 QWV983056 RGR983056 RQN983056 SAJ983056 SKF983056 SUB983056 TDX983056 TNT983056 TXP983056 UHL983056 URH983056 VBD983056 VKZ983056 VUV983056 WER983056 WON983056 WYJ983056 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xr:uid="{00000000-0002-0000-0300-000001000000}">
      <formula1>"Yes, No"</formula1>
    </dataValidation>
    <dataValidation type="list" allowBlank="1" showInputMessage="1" showErrorMessage="1" prompt="Select from List." sqref="HB3:IU3 QX3:SQ3 AAT3:ACM3 AKP3:AMI3 AUL3:AWE3 BEH3:BGA3 BOD3:BPW3 BXZ3:BZS3 CHV3:CJO3 CRR3:CTK3 DBN3:DDG3 DLJ3:DNC3 DVF3:DWY3 EFB3:EGU3 EOX3:EQQ3 EYT3:FAM3 FIP3:FKI3 FSL3:FUE3 GCH3:GEA3 GMD3:GNW3 GVZ3:GXS3 HFV3:HHO3 HPR3:HRK3 HZN3:IBG3 IJJ3:ILC3 ITF3:IUY3 JDB3:JEU3 JMX3:JOQ3 JWT3:JYM3 KGP3:KII3 KQL3:KSE3 LAH3:LCA3 LKD3:LLW3 LTZ3:LVS3 MDV3:MFO3 MNR3:MPK3 MXN3:MZG3 NHJ3:NJC3 NRF3:NSY3 OBB3:OCU3 OKX3:OMQ3 OUT3:OWM3 PEP3:PGI3 POL3:PQE3 PYH3:QAA3 QID3:QJW3 QRZ3:QTS3 RBV3:RDO3 RLR3:RNK3 RVN3:RXG3 SFJ3:SHC3 SPF3:SQY3 SZB3:TAU3 TIX3:TKQ3 TST3:TUM3 UCP3:UEI3 UML3:UOE3 UWH3:UYA3 VGD3:VHW3 VPZ3:VRS3 VZV3:WBO3 WJR3:WLK3 WTN3:WVG3 XDJ3:XFD3 HB65539:IU65539 QX65539:SQ65539 AAT65539:ACM65539 AKP65539:AMI65539 AUL65539:AWE65539 BEH65539:BGA65539 BOD65539:BPW65539 BXZ65539:BZS65539 CHV65539:CJO65539 CRR65539:CTK65539 DBN65539:DDG65539 DLJ65539:DNC65539 DVF65539:DWY65539 EFB65539:EGU65539 EOX65539:EQQ65539 EYT65539:FAM65539 FIP65539:FKI65539 FSL65539:FUE65539 GCH65539:GEA65539 GMD65539:GNW65539 GVZ65539:GXS65539 HFV65539:HHO65539 HPR65539:HRK65539 HZN65539:IBG65539 IJJ65539:ILC65539 ITF65539:IUY65539 JDB65539:JEU65539 JMX65539:JOQ65539 JWT65539:JYM65539 KGP65539:KII65539 KQL65539:KSE65539 LAH65539:LCA65539 LKD65539:LLW65539 LTZ65539:LVS65539 MDV65539:MFO65539 MNR65539:MPK65539 MXN65539:MZG65539 NHJ65539:NJC65539 NRF65539:NSY65539 OBB65539:OCU65539 OKX65539:OMQ65539 OUT65539:OWM65539 PEP65539:PGI65539 POL65539:PQE65539 PYH65539:QAA65539 QID65539:QJW65539 QRZ65539:QTS65539 RBV65539:RDO65539 RLR65539:RNK65539 RVN65539:RXG65539 SFJ65539:SHC65539 SPF65539:SQY65539 SZB65539:TAU65539 TIX65539:TKQ65539 TST65539:TUM65539 UCP65539:UEI65539 UML65539:UOE65539 UWH65539:UYA65539 VGD65539:VHW65539 VPZ65539:VRS65539 VZV65539:WBO65539 WJR65539:WLK65539 WTN65539:WVG65539 XDJ65539:XFD65539 HB131075:IU131075 QX131075:SQ131075 AAT131075:ACM131075 AKP131075:AMI131075 AUL131075:AWE131075 BEH131075:BGA131075 BOD131075:BPW131075 BXZ131075:BZS131075 CHV131075:CJO131075 CRR131075:CTK131075 DBN131075:DDG131075 DLJ131075:DNC131075 DVF131075:DWY131075 EFB131075:EGU131075 EOX131075:EQQ131075 EYT131075:FAM131075 FIP131075:FKI131075 FSL131075:FUE131075 GCH131075:GEA131075 GMD131075:GNW131075 GVZ131075:GXS131075 HFV131075:HHO131075 HPR131075:HRK131075 HZN131075:IBG131075 IJJ131075:ILC131075 ITF131075:IUY131075 JDB131075:JEU131075 JMX131075:JOQ131075 JWT131075:JYM131075 KGP131075:KII131075 KQL131075:KSE131075 LAH131075:LCA131075 LKD131075:LLW131075 LTZ131075:LVS131075 MDV131075:MFO131075 MNR131075:MPK131075 MXN131075:MZG131075 NHJ131075:NJC131075 NRF131075:NSY131075 OBB131075:OCU131075 OKX131075:OMQ131075 OUT131075:OWM131075 PEP131075:PGI131075 POL131075:PQE131075 PYH131075:QAA131075 QID131075:QJW131075 QRZ131075:QTS131075 RBV131075:RDO131075 RLR131075:RNK131075 RVN131075:RXG131075 SFJ131075:SHC131075 SPF131075:SQY131075 SZB131075:TAU131075 TIX131075:TKQ131075 TST131075:TUM131075 UCP131075:UEI131075 UML131075:UOE131075 UWH131075:UYA131075 VGD131075:VHW131075 VPZ131075:VRS131075 VZV131075:WBO131075 WJR131075:WLK131075 WTN131075:WVG131075 XDJ131075:XFD131075 HB196611:IU196611 QX196611:SQ196611 AAT196611:ACM196611 AKP196611:AMI196611 AUL196611:AWE196611 BEH196611:BGA196611 BOD196611:BPW196611 BXZ196611:BZS196611 CHV196611:CJO196611 CRR196611:CTK196611 DBN196611:DDG196611 DLJ196611:DNC196611 DVF196611:DWY196611 EFB196611:EGU196611 EOX196611:EQQ196611 EYT196611:FAM196611 FIP196611:FKI196611 FSL196611:FUE196611 GCH196611:GEA196611 GMD196611:GNW196611 GVZ196611:GXS196611 HFV196611:HHO196611 HPR196611:HRK196611 HZN196611:IBG196611 IJJ196611:ILC196611 ITF196611:IUY196611 JDB196611:JEU196611 JMX196611:JOQ196611 JWT196611:JYM196611 KGP196611:KII196611 KQL196611:KSE196611 LAH196611:LCA196611 LKD196611:LLW196611 LTZ196611:LVS196611 MDV196611:MFO196611 MNR196611:MPK196611 MXN196611:MZG196611 NHJ196611:NJC196611 NRF196611:NSY196611 OBB196611:OCU196611 OKX196611:OMQ196611 OUT196611:OWM196611 PEP196611:PGI196611 POL196611:PQE196611 PYH196611:QAA196611 QID196611:QJW196611 QRZ196611:QTS196611 RBV196611:RDO196611 RLR196611:RNK196611 RVN196611:RXG196611 SFJ196611:SHC196611 SPF196611:SQY196611 SZB196611:TAU196611 TIX196611:TKQ196611 TST196611:TUM196611 UCP196611:UEI196611 UML196611:UOE196611 UWH196611:UYA196611 VGD196611:VHW196611 VPZ196611:VRS196611 VZV196611:WBO196611 WJR196611:WLK196611 WTN196611:WVG196611 XDJ196611:XFD196611 HB262147:IU262147 QX262147:SQ262147 AAT262147:ACM262147 AKP262147:AMI262147 AUL262147:AWE262147 BEH262147:BGA262147 BOD262147:BPW262147 BXZ262147:BZS262147 CHV262147:CJO262147 CRR262147:CTK262147 DBN262147:DDG262147 DLJ262147:DNC262147 DVF262147:DWY262147 EFB262147:EGU262147 EOX262147:EQQ262147 EYT262147:FAM262147 FIP262147:FKI262147 FSL262147:FUE262147 GCH262147:GEA262147 GMD262147:GNW262147 GVZ262147:GXS262147 HFV262147:HHO262147 HPR262147:HRK262147 HZN262147:IBG262147 IJJ262147:ILC262147 ITF262147:IUY262147 JDB262147:JEU262147 JMX262147:JOQ262147 JWT262147:JYM262147 KGP262147:KII262147 KQL262147:KSE262147 LAH262147:LCA262147 LKD262147:LLW262147 LTZ262147:LVS262147 MDV262147:MFO262147 MNR262147:MPK262147 MXN262147:MZG262147 NHJ262147:NJC262147 NRF262147:NSY262147 OBB262147:OCU262147 OKX262147:OMQ262147 OUT262147:OWM262147 PEP262147:PGI262147 POL262147:PQE262147 PYH262147:QAA262147 QID262147:QJW262147 QRZ262147:QTS262147 RBV262147:RDO262147 RLR262147:RNK262147 RVN262147:RXG262147 SFJ262147:SHC262147 SPF262147:SQY262147 SZB262147:TAU262147 TIX262147:TKQ262147 TST262147:TUM262147 UCP262147:UEI262147 UML262147:UOE262147 UWH262147:UYA262147 VGD262147:VHW262147 VPZ262147:VRS262147 VZV262147:WBO262147 WJR262147:WLK262147 WTN262147:WVG262147 XDJ262147:XFD262147 HB327683:IU327683 QX327683:SQ327683 AAT327683:ACM327683 AKP327683:AMI327683 AUL327683:AWE327683 BEH327683:BGA327683 BOD327683:BPW327683 BXZ327683:BZS327683 CHV327683:CJO327683 CRR327683:CTK327683 DBN327683:DDG327683 DLJ327683:DNC327683 DVF327683:DWY327683 EFB327683:EGU327683 EOX327683:EQQ327683 EYT327683:FAM327683 FIP327683:FKI327683 FSL327683:FUE327683 GCH327683:GEA327683 GMD327683:GNW327683 GVZ327683:GXS327683 HFV327683:HHO327683 HPR327683:HRK327683 HZN327683:IBG327683 IJJ327683:ILC327683 ITF327683:IUY327683 JDB327683:JEU327683 JMX327683:JOQ327683 JWT327683:JYM327683 KGP327683:KII327683 KQL327683:KSE327683 LAH327683:LCA327683 LKD327683:LLW327683 LTZ327683:LVS327683 MDV327683:MFO327683 MNR327683:MPK327683 MXN327683:MZG327683 NHJ327683:NJC327683 NRF327683:NSY327683 OBB327683:OCU327683 OKX327683:OMQ327683 OUT327683:OWM327683 PEP327683:PGI327683 POL327683:PQE327683 PYH327683:QAA327683 QID327683:QJW327683 QRZ327683:QTS327683 RBV327683:RDO327683 RLR327683:RNK327683 RVN327683:RXG327683 SFJ327683:SHC327683 SPF327683:SQY327683 SZB327683:TAU327683 TIX327683:TKQ327683 TST327683:TUM327683 UCP327683:UEI327683 UML327683:UOE327683 UWH327683:UYA327683 VGD327683:VHW327683 VPZ327683:VRS327683 VZV327683:WBO327683 WJR327683:WLK327683 WTN327683:WVG327683 XDJ327683:XFD327683 HB393219:IU393219 QX393219:SQ393219 AAT393219:ACM393219 AKP393219:AMI393219 AUL393219:AWE393219 BEH393219:BGA393219 BOD393219:BPW393219 BXZ393219:BZS393219 CHV393219:CJO393219 CRR393219:CTK393219 DBN393219:DDG393219 DLJ393219:DNC393219 DVF393219:DWY393219 EFB393219:EGU393219 EOX393219:EQQ393219 EYT393219:FAM393219 FIP393219:FKI393219 FSL393219:FUE393219 GCH393219:GEA393219 GMD393219:GNW393219 GVZ393219:GXS393219 HFV393219:HHO393219 HPR393219:HRK393219 HZN393219:IBG393219 IJJ393219:ILC393219 ITF393219:IUY393219 JDB393219:JEU393219 JMX393219:JOQ393219 JWT393219:JYM393219 KGP393219:KII393219 KQL393219:KSE393219 LAH393219:LCA393219 LKD393219:LLW393219 LTZ393219:LVS393219 MDV393219:MFO393219 MNR393219:MPK393219 MXN393219:MZG393219 NHJ393219:NJC393219 NRF393219:NSY393219 OBB393219:OCU393219 OKX393219:OMQ393219 OUT393219:OWM393219 PEP393219:PGI393219 POL393219:PQE393219 PYH393219:QAA393219 QID393219:QJW393219 QRZ393219:QTS393219 RBV393219:RDO393219 RLR393219:RNK393219 RVN393219:RXG393219 SFJ393219:SHC393219 SPF393219:SQY393219 SZB393219:TAU393219 TIX393219:TKQ393219 TST393219:TUM393219 UCP393219:UEI393219 UML393219:UOE393219 UWH393219:UYA393219 VGD393219:VHW393219 VPZ393219:VRS393219 VZV393219:WBO393219 WJR393219:WLK393219 WTN393219:WVG393219 XDJ393219:XFD393219 HB458755:IU458755 QX458755:SQ458755 AAT458755:ACM458755 AKP458755:AMI458755 AUL458755:AWE458755 BEH458755:BGA458755 BOD458755:BPW458755 BXZ458755:BZS458755 CHV458755:CJO458755 CRR458755:CTK458755 DBN458755:DDG458755 DLJ458755:DNC458755 DVF458755:DWY458755 EFB458755:EGU458755 EOX458755:EQQ458755 EYT458755:FAM458755 FIP458755:FKI458755 FSL458755:FUE458755 GCH458755:GEA458755 GMD458755:GNW458755 GVZ458755:GXS458755 HFV458755:HHO458755 HPR458755:HRK458755 HZN458755:IBG458755 IJJ458755:ILC458755 ITF458755:IUY458755 JDB458755:JEU458755 JMX458755:JOQ458755 JWT458755:JYM458755 KGP458755:KII458755 KQL458755:KSE458755 LAH458755:LCA458755 LKD458755:LLW458755 LTZ458755:LVS458755 MDV458755:MFO458755 MNR458755:MPK458755 MXN458755:MZG458755 NHJ458755:NJC458755 NRF458755:NSY458755 OBB458755:OCU458755 OKX458755:OMQ458755 OUT458755:OWM458755 PEP458755:PGI458755 POL458755:PQE458755 PYH458755:QAA458755 QID458755:QJW458755 QRZ458755:QTS458755 RBV458755:RDO458755 RLR458755:RNK458755 RVN458755:RXG458755 SFJ458755:SHC458755 SPF458755:SQY458755 SZB458755:TAU458755 TIX458755:TKQ458755 TST458755:TUM458755 UCP458755:UEI458755 UML458755:UOE458755 UWH458755:UYA458755 VGD458755:VHW458755 VPZ458755:VRS458755 VZV458755:WBO458755 WJR458755:WLK458755 WTN458755:WVG458755 XDJ458755:XFD458755 HB524291:IU524291 QX524291:SQ524291 AAT524291:ACM524291 AKP524291:AMI524291 AUL524291:AWE524291 BEH524291:BGA524291 BOD524291:BPW524291 BXZ524291:BZS524291 CHV524291:CJO524291 CRR524291:CTK524291 DBN524291:DDG524291 DLJ524291:DNC524291 DVF524291:DWY524291 EFB524291:EGU524291 EOX524291:EQQ524291 EYT524291:FAM524291 FIP524291:FKI524291 FSL524291:FUE524291 GCH524291:GEA524291 GMD524291:GNW524291 GVZ524291:GXS524291 HFV524291:HHO524291 HPR524291:HRK524291 HZN524291:IBG524291 IJJ524291:ILC524291 ITF524291:IUY524291 JDB524291:JEU524291 JMX524291:JOQ524291 JWT524291:JYM524291 KGP524291:KII524291 KQL524291:KSE524291 LAH524291:LCA524291 LKD524291:LLW524291 LTZ524291:LVS524291 MDV524291:MFO524291 MNR524291:MPK524291 MXN524291:MZG524291 NHJ524291:NJC524291 NRF524291:NSY524291 OBB524291:OCU524291 OKX524291:OMQ524291 OUT524291:OWM524291 PEP524291:PGI524291 POL524291:PQE524291 PYH524291:QAA524291 QID524291:QJW524291 QRZ524291:QTS524291 RBV524291:RDO524291 RLR524291:RNK524291 RVN524291:RXG524291 SFJ524291:SHC524291 SPF524291:SQY524291 SZB524291:TAU524291 TIX524291:TKQ524291 TST524291:TUM524291 UCP524291:UEI524291 UML524291:UOE524291 UWH524291:UYA524291 VGD524291:VHW524291 VPZ524291:VRS524291 VZV524291:WBO524291 WJR524291:WLK524291 WTN524291:WVG524291 XDJ524291:XFD524291 HB589827:IU589827 QX589827:SQ589827 AAT589827:ACM589827 AKP589827:AMI589827 AUL589827:AWE589827 BEH589827:BGA589827 BOD589827:BPW589827 BXZ589827:BZS589827 CHV589827:CJO589827 CRR589827:CTK589827 DBN589827:DDG589827 DLJ589827:DNC589827 DVF589827:DWY589827 EFB589827:EGU589827 EOX589827:EQQ589827 EYT589827:FAM589827 FIP589827:FKI589827 FSL589827:FUE589827 GCH589827:GEA589827 GMD589827:GNW589827 GVZ589827:GXS589827 HFV589827:HHO589827 HPR589827:HRK589827 HZN589827:IBG589827 IJJ589827:ILC589827 ITF589827:IUY589827 JDB589827:JEU589827 JMX589827:JOQ589827 JWT589827:JYM589827 KGP589827:KII589827 KQL589827:KSE589827 LAH589827:LCA589827 LKD589827:LLW589827 LTZ589827:LVS589827 MDV589827:MFO589827 MNR589827:MPK589827 MXN589827:MZG589827 NHJ589827:NJC589827 NRF589827:NSY589827 OBB589827:OCU589827 OKX589827:OMQ589827 OUT589827:OWM589827 PEP589827:PGI589827 POL589827:PQE589827 PYH589827:QAA589827 QID589827:QJW589827 QRZ589827:QTS589827 RBV589827:RDO589827 RLR589827:RNK589827 RVN589827:RXG589827 SFJ589827:SHC589827 SPF589827:SQY589827 SZB589827:TAU589827 TIX589827:TKQ589827 TST589827:TUM589827 UCP589827:UEI589827 UML589827:UOE589827 UWH589827:UYA589827 VGD589827:VHW589827 VPZ589827:VRS589827 VZV589827:WBO589827 WJR589827:WLK589827 WTN589827:WVG589827 XDJ589827:XFD589827 HB655363:IU655363 QX655363:SQ655363 AAT655363:ACM655363 AKP655363:AMI655363 AUL655363:AWE655363 BEH655363:BGA655363 BOD655363:BPW655363 BXZ655363:BZS655363 CHV655363:CJO655363 CRR655363:CTK655363 DBN655363:DDG655363 DLJ655363:DNC655363 DVF655363:DWY655363 EFB655363:EGU655363 EOX655363:EQQ655363 EYT655363:FAM655363 FIP655363:FKI655363 FSL655363:FUE655363 GCH655363:GEA655363 GMD655363:GNW655363 GVZ655363:GXS655363 HFV655363:HHO655363 HPR655363:HRK655363 HZN655363:IBG655363 IJJ655363:ILC655363 ITF655363:IUY655363 JDB655363:JEU655363 JMX655363:JOQ655363 JWT655363:JYM655363 KGP655363:KII655363 KQL655363:KSE655363 LAH655363:LCA655363 LKD655363:LLW655363 LTZ655363:LVS655363 MDV655363:MFO655363 MNR655363:MPK655363 MXN655363:MZG655363 NHJ655363:NJC655363 NRF655363:NSY655363 OBB655363:OCU655363 OKX655363:OMQ655363 OUT655363:OWM655363 PEP655363:PGI655363 POL655363:PQE655363 PYH655363:QAA655363 QID655363:QJW655363 QRZ655363:QTS655363 RBV655363:RDO655363 RLR655363:RNK655363 RVN655363:RXG655363 SFJ655363:SHC655363 SPF655363:SQY655363 SZB655363:TAU655363 TIX655363:TKQ655363 TST655363:TUM655363 UCP655363:UEI655363 UML655363:UOE655363 UWH655363:UYA655363 VGD655363:VHW655363 VPZ655363:VRS655363 VZV655363:WBO655363 WJR655363:WLK655363 WTN655363:WVG655363 XDJ655363:XFD655363 HB720899:IU720899 QX720899:SQ720899 AAT720899:ACM720899 AKP720899:AMI720899 AUL720899:AWE720899 BEH720899:BGA720899 BOD720899:BPW720899 BXZ720899:BZS720899 CHV720899:CJO720899 CRR720899:CTK720899 DBN720899:DDG720899 DLJ720899:DNC720899 DVF720899:DWY720899 EFB720899:EGU720899 EOX720899:EQQ720899 EYT720899:FAM720899 FIP720899:FKI720899 FSL720899:FUE720899 GCH720899:GEA720899 GMD720899:GNW720899 GVZ720899:GXS720899 HFV720899:HHO720899 HPR720899:HRK720899 HZN720899:IBG720899 IJJ720899:ILC720899 ITF720899:IUY720899 JDB720899:JEU720899 JMX720899:JOQ720899 JWT720899:JYM720899 KGP720899:KII720899 KQL720899:KSE720899 LAH720899:LCA720899 LKD720899:LLW720899 LTZ720899:LVS720899 MDV720899:MFO720899 MNR720899:MPK720899 MXN720899:MZG720899 NHJ720899:NJC720899 NRF720899:NSY720899 OBB720899:OCU720899 OKX720899:OMQ720899 OUT720899:OWM720899 PEP720899:PGI720899 POL720899:PQE720899 PYH720899:QAA720899 QID720899:QJW720899 QRZ720899:QTS720899 RBV720899:RDO720899 RLR720899:RNK720899 RVN720899:RXG720899 SFJ720899:SHC720899 SPF720899:SQY720899 SZB720899:TAU720899 TIX720899:TKQ720899 TST720899:TUM720899 UCP720899:UEI720899 UML720899:UOE720899 UWH720899:UYA720899 VGD720899:VHW720899 VPZ720899:VRS720899 VZV720899:WBO720899 WJR720899:WLK720899 WTN720899:WVG720899 XDJ720899:XFD720899 HB786435:IU786435 QX786435:SQ786435 AAT786435:ACM786435 AKP786435:AMI786435 AUL786435:AWE786435 BEH786435:BGA786435 BOD786435:BPW786435 BXZ786435:BZS786435 CHV786435:CJO786435 CRR786435:CTK786435 DBN786435:DDG786435 DLJ786435:DNC786435 DVF786435:DWY786435 EFB786435:EGU786435 EOX786435:EQQ786435 EYT786435:FAM786435 FIP786435:FKI786435 FSL786435:FUE786435 GCH786435:GEA786435 GMD786435:GNW786435 GVZ786435:GXS786435 HFV786435:HHO786435 HPR786435:HRK786435 HZN786435:IBG786435 IJJ786435:ILC786435 ITF786435:IUY786435 JDB786435:JEU786435 JMX786435:JOQ786435 JWT786435:JYM786435 KGP786435:KII786435 KQL786435:KSE786435 LAH786435:LCA786435 LKD786435:LLW786435 LTZ786435:LVS786435 MDV786435:MFO786435 MNR786435:MPK786435 MXN786435:MZG786435 NHJ786435:NJC786435 NRF786435:NSY786435 OBB786435:OCU786435 OKX786435:OMQ786435 OUT786435:OWM786435 PEP786435:PGI786435 POL786435:PQE786435 PYH786435:QAA786435 QID786435:QJW786435 QRZ786435:QTS786435 RBV786435:RDO786435 RLR786435:RNK786435 RVN786435:RXG786435 SFJ786435:SHC786435 SPF786435:SQY786435 SZB786435:TAU786435 TIX786435:TKQ786435 TST786435:TUM786435 UCP786435:UEI786435 UML786435:UOE786435 UWH786435:UYA786435 VGD786435:VHW786435 VPZ786435:VRS786435 VZV786435:WBO786435 WJR786435:WLK786435 WTN786435:WVG786435 XDJ786435:XFD786435 HB851971:IU851971 QX851971:SQ851971 AAT851971:ACM851971 AKP851971:AMI851971 AUL851971:AWE851971 BEH851971:BGA851971 BOD851971:BPW851971 BXZ851971:BZS851971 CHV851971:CJO851971 CRR851971:CTK851971 DBN851971:DDG851971 DLJ851971:DNC851971 DVF851971:DWY851971 EFB851971:EGU851971 EOX851971:EQQ851971 EYT851971:FAM851971 FIP851971:FKI851971 FSL851971:FUE851971 GCH851971:GEA851971 GMD851971:GNW851971 GVZ851971:GXS851971 HFV851971:HHO851971 HPR851971:HRK851971 HZN851971:IBG851971 IJJ851971:ILC851971 ITF851971:IUY851971 JDB851971:JEU851971 JMX851971:JOQ851971 JWT851971:JYM851971 KGP851971:KII851971 KQL851971:KSE851971 LAH851971:LCA851971 LKD851971:LLW851971 LTZ851971:LVS851971 MDV851971:MFO851971 MNR851971:MPK851971 MXN851971:MZG851971 NHJ851971:NJC851971 NRF851971:NSY851971 OBB851971:OCU851971 OKX851971:OMQ851971 OUT851971:OWM851971 PEP851971:PGI851971 POL851971:PQE851971 PYH851971:QAA851971 QID851971:QJW851971 QRZ851971:QTS851971 RBV851971:RDO851971 RLR851971:RNK851971 RVN851971:RXG851971 SFJ851971:SHC851971 SPF851971:SQY851971 SZB851971:TAU851971 TIX851971:TKQ851971 TST851971:TUM851971 UCP851971:UEI851971 UML851971:UOE851971 UWH851971:UYA851971 VGD851971:VHW851971 VPZ851971:VRS851971 VZV851971:WBO851971 WJR851971:WLK851971 WTN851971:WVG851971 XDJ851971:XFD851971 HB917507:IU917507 QX917507:SQ917507 AAT917507:ACM917507 AKP917507:AMI917507 AUL917507:AWE917507 BEH917507:BGA917507 BOD917507:BPW917507 BXZ917507:BZS917507 CHV917507:CJO917507 CRR917507:CTK917507 DBN917507:DDG917507 DLJ917507:DNC917507 DVF917507:DWY917507 EFB917507:EGU917507 EOX917507:EQQ917507 EYT917507:FAM917507 FIP917507:FKI917507 FSL917507:FUE917507 GCH917507:GEA917507 GMD917507:GNW917507 GVZ917507:GXS917507 HFV917507:HHO917507 HPR917507:HRK917507 HZN917507:IBG917507 IJJ917507:ILC917507 ITF917507:IUY917507 JDB917507:JEU917507 JMX917507:JOQ917507 JWT917507:JYM917507 KGP917507:KII917507 KQL917507:KSE917507 LAH917507:LCA917507 LKD917507:LLW917507 LTZ917507:LVS917507 MDV917507:MFO917507 MNR917507:MPK917507 MXN917507:MZG917507 NHJ917507:NJC917507 NRF917507:NSY917507 OBB917507:OCU917507 OKX917507:OMQ917507 OUT917507:OWM917507 PEP917507:PGI917507 POL917507:PQE917507 PYH917507:QAA917507 QID917507:QJW917507 QRZ917507:QTS917507 RBV917507:RDO917507 RLR917507:RNK917507 RVN917507:RXG917507 SFJ917507:SHC917507 SPF917507:SQY917507 SZB917507:TAU917507 TIX917507:TKQ917507 TST917507:TUM917507 UCP917507:UEI917507 UML917507:UOE917507 UWH917507:UYA917507 VGD917507:VHW917507 VPZ917507:VRS917507 VZV917507:WBO917507 WJR917507:WLK917507 WTN917507:WVG917507 XDJ917507:XFD917507 HB983043:IU983043 QX983043:SQ983043 AAT983043:ACM983043 AKP983043:AMI983043 AUL983043:AWE983043 BEH983043:BGA983043 BOD983043:BPW983043 BXZ983043:BZS983043 CHV983043:CJO983043 CRR983043:CTK983043 DBN983043:DDG983043 DLJ983043:DNC983043 DVF983043:DWY983043 EFB983043:EGU983043 EOX983043:EQQ983043 EYT983043:FAM983043 FIP983043:FKI983043 FSL983043:FUE983043 GCH983043:GEA983043 GMD983043:GNW983043 GVZ983043:GXS983043 HFV983043:HHO983043 HPR983043:HRK983043 HZN983043:IBG983043 IJJ983043:ILC983043 ITF983043:IUY983043 JDB983043:JEU983043 JMX983043:JOQ983043 JWT983043:JYM983043 KGP983043:KII983043 KQL983043:KSE983043 LAH983043:LCA983043 LKD983043:LLW983043 LTZ983043:LVS983043 MDV983043:MFO983043 MNR983043:MPK983043 MXN983043:MZG983043 NHJ983043:NJC983043 NRF983043:NSY983043 OBB983043:OCU983043 OKX983043:OMQ983043 OUT983043:OWM983043 PEP983043:PGI983043 POL983043:PQE983043 PYH983043:QAA983043 QID983043:QJW983043 QRZ983043:QTS983043 RBV983043:RDO983043 RLR983043:RNK983043 RVN983043:RXG983043 SFJ983043:SHC983043 SPF983043:SQY983043 SZB983043:TAU983043 TIX983043:TKQ983043 TST983043:TUM983043 UCP983043:UEI983043 UML983043:UOE983043 UWH983043:UYA983043 VGD983043:VHW983043 VPZ983043:VRS983043 VZV983043:WBO983043 WJR983043:WLK983043 WTN983043:WVG983043 XDJ983043:XFD983043 E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xr:uid="{00000000-0002-0000-0300-000002000000}">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M46"/>
  <sheetViews>
    <sheetView showWhiteSpace="0" zoomScaleNormal="100" zoomScalePageLayoutView="85" workbookViewId="0">
      <selection activeCell="B5" sqref="B5"/>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25" t="s">
        <v>18</v>
      </c>
      <c r="B1" s="325"/>
      <c r="C1" s="325"/>
      <c r="D1" s="325"/>
      <c r="E1" s="325"/>
      <c r="F1" s="325"/>
      <c r="G1" s="325"/>
      <c r="H1" s="325"/>
      <c r="I1" s="325"/>
      <c r="J1" s="325"/>
      <c r="K1" s="325"/>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40" t="s">
        <v>152</v>
      </c>
      <c r="C2" s="141"/>
      <c r="D2" s="141"/>
      <c r="E2" s="141"/>
      <c r="F2" s="141"/>
      <c r="G2" s="141"/>
      <c r="H2" s="141"/>
    </row>
    <row r="3" spans="1:39" s="139" customFormat="1" ht="40.5" customHeight="1" x14ac:dyDescent="0.2">
      <c r="B3" s="142" t="s">
        <v>153</v>
      </c>
      <c r="C3" s="143" t="s">
        <v>154</v>
      </c>
      <c r="D3" s="143" t="s">
        <v>155</v>
      </c>
      <c r="E3" s="143" t="s">
        <v>86</v>
      </c>
      <c r="F3" s="143" t="s">
        <v>156</v>
      </c>
      <c r="G3" s="143" t="s">
        <v>157</v>
      </c>
      <c r="H3" s="143" t="s">
        <v>158</v>
      </c>
      <c r="I3" s="144" t="s">
        <v>17</v>
      </c>
      <c r="J3" s="143" t="s">
        <v>159</v>
      </c>
      <c r="K3" s="143" t="s">
        <v>160</v>
      </c>
    </row>
    <row r="4" spans="1:39" s="139" customFormat="1" x14ac:dyDescent="0.2">
      <c r="B4" s="47" t="str">
        <f>'Data Summary'!C23</f>
        <v>2_CENT_CH4</v>
      </c>
      <c r="C4" s="35">
        <f>'Data Summary'!I23</f>
        <v>1</v>
      </c>
      <c r="D4" s="145">
        <v>1</v>
      </c>
      <c r="E4" s="145">
        <v>2</v>
      </c>
      <c r="F4" s="145">
        <v>2</v>
      </c>
      <c r="G4" s="145">
        <v>2</v>
      </c>
      <c r="H4" s="146">
        <v>1</v>
      </c>
      <c r="I4" s="147" t="str">
        <f t="shared" ref="I4:I6" si="0">IF(D4&lt;&gt;"",D4&amp;","&amp;E4&amp;","&amp;F4&amp;","&amp;G4&amp;","&amp;H4,"0,0,0,0,0")</f>
        <v>1,2,2,2,1</v>
      </c>
      <c r="J4" s="148" t="str">
        <f t="shared" ref="J4:J6" si="1">IF(MAX(D4:H4)&gt;=5, "Requirements not met", "Requirements met")</f>
        <v>Requirements met</v>
      </c>
      <c r="K4" s="149" t="str">
        <f t="shared" ref="K4:K6" si="2">IF(MAX(D4:H4)&gt;=5, "Not OK", "OK")</f>
        <v>OK</v>
      </c>
    </row>
    <row r="5" spans="1:39" s="139" customFormat="1" x14ac:dyDescent="0.2">
      <c r="B5" s="47" t="str">
        <f>'Data Summary'!C24</f>
        <v>2_NG_sent</v>
      </c>
      <c r="C5" s="35">
        <f>'Data Summary'!I24</f>
        <v>1</v>
      </c>
      <c r="D5" s="145">
        <v>1</v>
      </c>
      <c r="E5" s="145">
        <v>2</v>
      </c>
      <c r="F5" s="145">
        <v>2</v>
      </c>
      <c r="G5" s="145">
        <v>2</v>
      </c>
      <c r="H5" s="146">
        <v>1</v>
      </c>
      <c r="I5" s="147" t="str">
        <f t="shared" si="0"/>
        <v>1,2,2,2,1</v>
      </c>
      <c r="J5" s="148" t="str">
        <f t="shared" si="1"/>
        <v>Requirements met</v>
      </c>
      <c r="K5" s="149" t="str">
        <f t="shared" si="2"/>
        <v>OK</v>
      </c>
    </row>
    <row r="6" spans="1:39" s="139" customFormat="1" x14ac:dyDescent="0.2">
      <c r="B6" s="47" t="str">
        <f>'Data Summary'!C26</f>
        <v>2_NG_sent_kg</v>
      </c>
      <c r="C6" s="35">
        <f>'Data Summary'!I26</f>
        <v>0</v>
      </c>
      <c r="D6" s="145">
        <v>1</v>
      </c>
      <c r="E6" s="145">
        <v>2</v>
      </c>
      <c r="F6" s="145">
        <v>2</v>
      </c>
      <c r="G6" s="145">
        <v>2</v>
      </c>
      <c r="H6" s="146">
        <v>1</v>
      </c>
      <c r="I6" s="147" t="str">
        <f t="shared" si="0"/>
        <v>1,2,2,2,1</v>
      </c>
      <c r="J6" s="148" t="str">
        <f t="shared" si="1"/>
        <v>Requirements met</v>
      </c>
      <c r="K6" s="149" t="str">
        <f t="shared" si="2"/>
        <v>OK</v>
      </c>
    </row>
    <row r="7" spans="1:39" s="139" customFormat="1" ht="12.75" customHeight="1" x14ac:dyDescent="0.2">
      <c r="B7" s="150" t="s">
        <v>72</v>
      </c>
      <c r="C7" s="151"/>
      <c r="D7" s="151"/>
      <c r="E7" s="151"/>
      <c r="F7" s="151"/>
      <c r="G7" s="151"/>
      <c r="H7" s="151"/>
      <c r="I7" s="152" t="str">
        <f>MAX(D4:D6)&amp;","&amp;MAX(E4:E6)&amp;","&amp;MAX(F4:F6)&amp;","&amp;MAX(G4:G6)&amp;","&amp;MAX(H4:H6)</f>
        <v>1,2,2,2,1</v>
      </c>
      <c r="J7" s="351"/>
      <c r="K7" s="351"/>
    </row>
    <row r="8" spans="1:39" ht="20.25" x14ac:dyDescent="0.3">
      <c r="B8" s="8"/>
      <c r="C8" s="8"/>
      <c r="D8" s="8"/>
      <c r="E8" s="8"/>
      <c r="F8" s="8"/>
      <c r="G8" s="8"/>
      <c r="H8" s="8"/>
      <c r="I8" s="63"/>
      <c r="O8" s="8"/>
      <c r="P8" s="8"/>
      <c r="Q8" s="8"/>
      <c r="R8" s="8"/>
      <c r="S8" s="8"/>
      <c r="T8" s="8"/>
      <c r="U8" s="8"/>
      <c r="V8" s="8"/>
      <c r="W8" s="8"/>
      <c r="X8" s="8"/>
      <c r="Y8" s="8"/>
      <c r="Z8" s="8"/>
      <c r="AA8" s="8"/>
      <c r="AB8" s="8"/>
      <c r="AC8" s="8"/>
      <c r="AD8" s="8"/>
      <c r="AE8" s="8"/>
      <c r="AF8" s="8"/>
      <c r="AG8" s="8"/>
      <c r="AH8" s="8"/>
      <c r="AI8" s="8"/>
      <c r="AJ8" s="8"/>
      <c r="AK8" s="8"/>
      <c r="AL8" s="8"/>
      <c r="AM8" s="8"/>
    </row>
    <row r="9" spans="1:39" ht="20.25" x14ac:dyDescent="0.3">
      <c r="A9" s="140" t="s">
        <v>161</v>
      </c>
      <c r="C9" s="8"/>
      <c r="D9" s="8"/>
      <c r="E9" s="8"/>
      <c r="F9" s="8"/>
      <c r="G9" s="8"/>
      <c r="H9" s="63"/>
      <c r="N9" s="8"/>
      <c r="O9" s="8"/>
      <c r="P9" s="8"/>
      <c r="Q9" s="8"/>
      <c r="R9" s="8"/>
      <c r="S9" s="8"/>
      <c r="T9" s="8"/>
      <c r="U9" s="8"/>
      <c r="V9" s="8"/>
      <c r="W9" s="8"/>
      <c r="X9" s="8"/>
      <c r="Y9" s="8"/>
      <c r="Z9" s="8"/>
      <c r="AA9" s="8"/>
      <c r="AB9" s="8"/>
      <c r="AC9" s="8"/>
      <c r="AD9" s="8"/>
      <c r="AE9" s="8"/>
      <c r="AF9" s="8"/>
      <c r="AG9" s="8"/>
      <c r="AH9" s="8"/>
      <c r="AI9" s="8"/>
      <c r="AJ9" s="8"/>
      <c r="AK9" s="8"/>
      <c r="AL9" s="8"/>
    </row>
    <row r="10" spans="1:39" s="154" customFormat="1" ht="13.5" thickBot="1" x14ac:dyDescent="0.25">
      <c r="A10" s="153" t="s">
        <v>162</v>
      </c>
    </row>
    <row r="11" spans="1:39" ht="17.25" customHeight="1" thickBot="1" x14ac:dyDescent="0.25">
      <c r="B11" s="352" t="s">
        <v>163</v>
      </c>
      <c r="C11" s="354" t="s">
        <v>164</v>
      </c>
      <c r="D11" s="355"/>
      <c r="E11" s="355"/>
      <c r="F11" s="355"/>
      <c r="G11" s="356"/>
    </row>
    <row r="12" spans="1:39" ht="13.5" thickBot="1" x14ac:dyDescent="0.25">
      <c r="B12" s="353"/>
      <c r="C12" s="155">
        <v>1</v>
      </c>
      <c r="D12" s="155">
        <v>2</v>
      </c>
      <c r="E12" s="155">
        <v>3</v>
      </c>
      <c r="F12" s="155">
        <v>4</v>
      </c>
      <c r="G12" s="155">
        <v>5</v>
      </c>
    </row>
    <row r="13" spans="1:39" ht="72.75" thickBot="1" x14ac:dyDescent="0.25">
      <c r="B13" s="357" t="s">
        <v>165</v>
      </c>
      <c r="C13" s="156" t="s">
        <v>166</v>
      </c>
      <c r="D13" s="156" t="s">
        <v>167</v>
      </c>
      <c r="E13" s="156" t="s">
        <v>168</v>
      </c>
      <c r="F13" s="156" t="s">
        <v>169</v>
      </c>
      <c r="G13" s="156" t="s">
        <v>170</v>
      </c>
    </row>
    <row r="14" spans="1:39" ht="24" customHeight="1" thickBot="1" x14ac:dyDescent="0.25">
      <c r="B14" s="358"/>
      <c r="C14" s="360" t="s">
        <v>171</v>
      </c>
      <c r="D14" s="361"/>
      <c r="E14" s="360" t="s">
        <v>172</v>
      </c>
      <c r="F14" s="362"/>
      <c r="G14" s="361"/>
    </row>
    <row r="15" spans="1:39" ht="36.75" thickBot="1" x14ac:dyDescent="0.25">
      <c r="B15" s="359"/>
      <c r="C15" s="157" t="s">
        <v>173</v>
      </c>
      <c r="D15" s="363" t="s">
        <v>174</v>
      </c>
      <c r="E15" s="364"/>
      <c r="F15" s="365" t="s">
        <v>175</v>
      </c>
      <c r="G15" s="366"/>
    </row>
    <row r="16" spans="1:39" ht="60.75" thickBot="1" x14ac:dyDescent="0.25">
      <c r="B16" s="158" t="s">
        <v>86</v>
      </c>
      <c r="C16" s="156" t="s">
        <v>176</v>
      </c>
      <c r="D16" s="156" t="s">
        <v>177</v>
      </c>
      <c r="E16" s="156" t="s">
        <v>178</v>
      </c>
      <c r="F16" s="156" t="s">
        <v>179</v>
      </c>
      <c r="G16" s="156" t="s">
        <v>180</v>
      </c>
    </row>
    <row r="17" spans="1:18" ht="44.25" customHeight="1" thickBot="1" x14ac:dyDescent="0.25">
      <c r="B17" s="158" t="s">
        <v>156</v>
      </c>
      <c r="C17" s="156" t="s">
        <v>181</v>
      </c>
      <c r="D17" s="156" t="s">
        <v>182</v>
      </c>
      <c r="E17" s="156" t="s">
        <v>183</v>
      </c>
      <c r="F17" s="156" t="s">
        <v>184</v>
      </c>
      <c r="G17" s="156" t="s">
        <v>185</v>
      </c>
    </row>
    <row r="18" spans="1:18" ht="44.25" customHeight="1" thickBot="1" x14ac:dyDescent="0.25">
      <c r="B18" s="158" t="s">
        <v>157</v>
      </c>
      <c r="C18" s="156" t="s">
        <v>186</v>
      </c>
      <c r="D18" s="156" t="s">
        <v>187</v>
      </c>
      <c r="E18" s="156" t="s">
        <v>188</v>
      </c>
      <c r="F18" s="156" t="s">
        <v>189</v>
      </c>
      <c r="G18" s="156" t="s">
        <v>190</v>
      </c>
    </row>
    <row r="19" spans="1:18" ht="44.25" customHeight="1" thickBot="1" x14ac:dyDescent="0.25">
      <c r="B19" s="158" t="s">
        <v>191</v>
      </c>
      <c r="C19" s="156" t="s">
        <v>192</v>
      </c>
      <c r="D19" s="360" t="s">
        <v>193</v>
      </c>
      <c r="E19" s="361"/>
      <c r="F19" s="156" t="s">
        <v>194</v>
      </c>
      <c r="G19" s="156" t="s">
        <v>195</v>
      </c>
    </row>
    <row r="20" spans="1:18" x14ac:dyDescent="0.2">
      <c r="B20" s="159"/>
      <c r="C20" s="160"/>
      <c r="D20" s="160"/>
      <c r="E20" s="160"/>
      <c r="F20" s="160"/>
      <c r="G20" s="160"/>
    </row>
    <row r="21" spans="1:18" customFormat="1" ht="15" x14ac:dyDescent="0.25">
      <c r="A21" s="161" t="s">
        <v>196</v>
      </c>
      <c r="C21" s="162"/>
      <c r="D21" s="162"/>
      <c r="E21" s="162"/>
      <c r="F21" s="162"/>
      <c r="G21" s="162"/>
      <c r="H21" s="162"/>
      <c r="I21" s="162"/>
      <c r="J21" s="162"/>
      <c r="K21" s="162"/>
      <c r="L21" s="162"/>
      <c r="M21" s="162"/>
      <c r="N21" s="162"/>
      <c r="O21" s="162"/>
      <c r="P21" s="162"/>
      <c r="Q21" s="162"/>
      <c r="R21" s="162"/>
    </row>
    <row r="22" spans="1:18" customFormat="1" ht="15" x14ac:dyDescent="0.25">
      <c r="B22" s="163" t="s">
        <v>197</v>
      </c>
      <c r="C22" s="164"/>
      <c r="D22" s="164"/>
      <c r="E22" s="164"/>
      <c r="F22" s="164"/>
      <c r="G22" s="164"/>
      <c r="H22" s="165"/>
      <c r="I22" s="162"/>
      <c r="J22" s="162"/>
      <c r="K22" s="162"/>
      <c r="L22" s="162"/>
      <c r="M22" s="162"/>
      <c r="N22" s="162"/>
      <c r="O22" s="162"/>
      <c r="P22" s="162"/>
      <c r="Q22" s="162"/>
      <c r="R22" s="162"/>
    </row>
    <row r="23" spans="1:18" customFormat="1" ht="65.25" customHeight="1" x14ac:dyDescent="0.25">
      <c r="B23" s="166"/>
      <c r="C23" s="332" t="s">
        <v>198</v>
      </c>
      <c r="D23" s="333"/>
      <c r="E23" s="333"/>
      <c r="F23" s="333"/>
      <c r="G23" s="333"/>
      <c r="H23" s="334"/>
      <c r="N23" s="167"/>
      <c r="O23" s="167"/>
      <c r="P23" s="167"/>
      <c r="Q23" s="167"/>
      <c r="R23" s="167"/>
    </row>
    <row r="24" spans="1:18" customFormat="1" ht="15" x14ac:dyDescent="0.25">
      <c r="B24" s="166"/>
      <c r="C24" s="168" t="s">
        <v>199</v>
      </c>
      <c r="D24" s="169"/>
      <c r="E24" s="169"/>
      <c r="F24" s="169"/>
      <c r="G24" s="169"/>
      <c r="H24" s="170"/>
      <c r="I24" s="162"/>
      <c r="J24" s="162"/>
      <c r="K24" s="162"/>
      <c r="L24" s="162"/>
      <c r="M24" s="162"/>
      <c r="N24" s="162"/>
      <c r="O24" s="162"/>
      <c r="P24" s="162"/>
      <c r="Q24" s="162"/>
      <c r="R24" s="162"/>
    </row>
    <row r="25" spans="1:18" customFormat="1" ht="15" x14ac:dyDescent="0.25">
      <c r="B25" s="166"/>
      <c r="C25" s="171" t="s">
        <v>200</v>
      </c>
      <c r="D25" s="172"/>
      <c r="E25" s="172"/>
      <c r="F25" s="172"/>
      <c r="G25" s="172"/>
      <c r="H25" s="173"/>
      <c r="I25" s="162"/>
      <c r="J25" s="162"/>
      <c r="K25" s="162"/>
      <c r="L25" s="162"/>
      <c r="M25" s="162"/>
      <c r="N25" s="162"/>
      <c r="O25" s="162"/>
      <c r="P25" s="162"/>
      <c r="Q25" s="162"/>
      <c r="R25" s="162"/>
    </row>
    <row r="26" spans="1:18" customFormat="1" ht="15" x14ac:dyDescent="0.25">
      <c r="B26" s="166"/>
      <c r="C26" s="171" t="s">
        <v>201</v>
      </c>
      <c r="D26" s="172"/>
      <c r="E26" s="172"/>
      <c r="F26" s="172"/>
      <c r="G26" s="172"/>
      <c r="H26" s="173"/>
      <c r="I26" s="162"/>
      <c r="J26" s="162"/>
      <c r="K26" s="162"/>
      <c r="L26" s="162"/>
      <c r="M26" s="162"/>
      <c r="N26" s="162"/>
      <c r="O26" s="162"/>
      <c r="P26" s="162"/>
      <c r="Q26" s="162"/>
      <c r="R26" s="162"/>
    </row>
    <row r="27" spans="1:18" customFormat="1" ht="15" x14ac:dyDescent="0.25">
      <c r="B27" s="166"/>
      <c r="C27" s="171" t="s">
        <v>202</v>
      </c>
      <c r="D27" s="172"/>
      <c r="E27" s="172"/>
      <c r="F27" s="172"/>
      <c r="G27" s="172"/>
      <c r="H27" s="173"/>
      <c r="I27" s="162"/>
      <c r="J27" s="162"/>
      <c r="K27" s="162"/>
      <c r="L27" s="162"/>
      <c r="M27" s="162"/>
      <c r="N27" s="162"/>
      <c r="O27" s="162"/>
      <c r="P27" s="162"/>
      <c r="Q27" s="162"/>
      <c r="R27" s="162"/>
    </row>
    <row r="28" spans="1:18" customFormat="1" ht="15" x14ac:dyDescent="0.25">
      <c r="B28" s="166"/>
      <c r="C28" s="171" t="s">
        <v>203</v>
      </c>
      <c r="D28" s="172"/>
      <c r="E28" s="172"/>
      <c r="F28" s="172"/>
      <c r="G28" s="172"/>
      <c r="H28" s="173"/>
      <c r="I28" s="162"/>
      <c r="J28" s="162"/>
      <c r="K28" s="162"/>
      <c r="L28" s="162"/>
      <c r="M28" s="162"/>
      <c r="N28" s="162"/>
      <c r="O28" s="162"/>
      <c r="P28" s="162"/>
      <c r="Q28" s="162"/>
      <c r="R28" s="162"/>
    </row>
    <row r="29" spans="1:18" customFormat="1" ht="41.25" customHeight="1" x14ac:dyDescent="0.25">
      <c r="B29" s="166"/>
      <c r="C29" s="348" t="s">
        <v>204</v>
      </c>
      <c r="D29" s="349"/>
      <c r="E29" s="349"/>
      <c r="F29" s="349"/>
      <c r="G29" s="349"/>
      <c r="H29" s="350"/>
      <c r="N29" s="174"/>
      <c r="O29" s="174"/>
      <c r="P29" s="174"/>
      <c r="Q29" s="162"/>
      <c r="R29" s="162"/>
    </row>
    <row r="30" spans="1:18" customFormat="1" ht="38.25" customHeight="1" x14ac:dyDescent="0.25">
      <c r="B30" s="175"/>
      <c r="C30" s="332" t="s">
        <v>205</v>
      </c>
      <c r="D30" s="333"/>
      <c r="E30" s="333"/>
      <c r="F30" s="333"/>
      <c r="G30" s="333"/>
      <c r="H30" s="334"/>
      <c r="N30" s="167"/>
      <c r="O30" s="167"/>
      <c r="P30" s="167"/>
      <c r="Q30" s="167"/>
      <c r="R30" s="162"/>
    </row>
    <row r="31" spans="1:18" customFormat="1" ht="43.5" customHeight="1" x14ac:dyDescent="0.25">
      <c r="B31" s="332" t="s">
        <v>206</v>
      </c>
      <c r="C31" s="333"/>
      <c r="D31" s="333"/>
      <c r="E31" s="333"/>
      <c r="F31" s="333"/>
      <c r="G31" s="333"/>
      <c r="H31" s="334"/>
      <c r="I31" s="162"/>
      <c r="J31" s="162"/>
      <c r="K31" s="162"/>
      <c r="L31" s="162"/>
      <c r="M31" s="162"/>
      <c r="N31" s="162"/>
      <c r="O31" s="162"/>
      <c r="P31" s="162"/>
      <c r="Q31" s="162"/>
      <c r="R31" s="162"/>
    </row>
    <row r="32" spans="1:18" customFormat="1" ht="49.5" customHeight="1" x14ac:dyDescent="0.25">
      <c r="B32" s="332" t="s">
        <v>207</v>
      </c>
      <c r="C32" s="333"/>
      <c r="D32" s="333"/>
      <c r="E32" s="333"/>
      <c r="F32" s="333"/>
      <c r="G32" s="333"/>
      <c r="H32" s="334"/>
      <c r="I32" s="176"/>
    </row>
    <row r="33" spans="1:9" customFormat="1" ht="46.5" customHeight="1" x14ac:dyDescent="0.25">
      <c r="B33" s="332" t="s">
        <v>208</v>
      </c>
      <c r="C33" s="333"/>
      <c r="D33" s="333"/>
      <c r="E33" s="333"/>
      <c r="F33" s="333"/>
      <c r="G33" s="333"/>
      <c r="H33" s="334"/>
      <c r="I33" s="176"/>
    </row>
    <row r="34" spans="1:9" customFormat="1" ht="30" customHeight="1" x14ac:dyDescent="0.25">
      <c r="B34" s="332" t="s">
        <v>209</v>
      </c>
      <c r="C34" s="333"/>
      <c r="D34" s="333"/>
      <c r="E34" s="333"/>
      <c r="F34" s="333"/>
      <c r="G34" s="333"/>
      <c r="H34" s="334"/>
      <c r="I34" s="176"/>
    </row>
    <row r="35" spans="1:9" customFormat="1" ht="15" customHeight="1" x14ac:dyDescent="0.25">
      <c r="A35" s="177" t="s">
        <v>210</v>
      </c>
      <c r="B35" s="177"/>
      <c r="I35" s="178"/>
    </row>
    <row r="36" spans="1:9" customFormat="1" ht="30" customHeight="1" x14ac:dyDescent="0.25">
      <c r="B36" s="335" t="s">
        <v>211</v>
      </c>
      <c r="C36" s="336"/>
      <c r="D36" s="336"/>
      <c r="E36" s="336"/>
      <c r="F36" s="336"/>
      <c r="G36" s="336"/>
      <c r="H36" s="337"/>
    </row>
    <row r="37" spans="1:9" customFormat="1" ht="12.75" customHeight="1" x14ac:dyDescent="0.25">
      <c r="B37" s="338" t="s">
        <v>212</v>
      </c>
      <c r="C37" s="339"/>
      <c r="D37" s="339"/>
      <c r="E37" s="339"/>
      <c r="F37" s="339"/>
      <c r="G37" s="179"/>
      <c r="H37" s="180"/>
    </row>
    <row r="38" spans="1:9" customFormat="1" ht="29.25" customHeight="1" x14ac:dyDescent="0.25">
      <c r="B38" s="340" t="s">
        <v>213</v>
      </c>
      <c r="C38" s="341"/>
      <c r="D38" s="341"/>
      <c r="E38" s="341"/>
      <c r="F38" s="341"/>
      <c r="G38" s="341"/>
      <c r="H38" s="342"/>
    </row>
    <row r="39" spans="1:9" customFormat="1" ht="15" customHeight="1" x14ac:dyDescent="0.25">
      <c r="B39" s="181" t="s">
        <v>214</v>
      </c>
      <c r="C39" s="179"/>
      <c r="D39" s="179"/>
      <c r="E39" s="179"/>
      <c r="F39" s="179"/>
      <c r="G39" s="179"/>
      <c r="H39" s="180"/>
    </row>
    <row r="40" spans="1:9" customFormat="1" ht="30.75" customHeight="1" x14ac:dyDescent="0.25">
      <c r="B40" s="340" t="s">
        <v>215</v>
      </c>
      <c r="C40" s="341"/>
      <c r="D40" s="341"/>
      <c r="E40" s="341"/>
      <c r="F40" s="341"/>
      <c r="G40" s="341"/>
      <c r="H40" s="342"/>
    </row>
    <row r="41" spans="1:9" customFormat="1" ht="12.75" customHeight="1" x14ac:dyDescent="0.25">
      <c r="B41" s="343" t="s">
        <v>216</v>
      </c>
      <c r="C41" s="344"/>
      <c r="D41" s="344"/>
      <c r="E41" s="344"/>
      <c r="F41" s="344"/>
      <c r="G41" s="344"/>
      <c r="H41" s="180"/>
    </row>
    <row r="42" spans="1:9" customFormat="1" ht="35.25" customHeight="1" x14ac:dyDescent="0.25">
      <c r="B42" s="340" t="s">
        <v>217</v>
      </c>
      <c r="C42" s="341"/>
      <c r="D42" s="341"/>
      <c r="E42" s="341"/>
      <c r="F42" s="341"/>
      <c r="G42" s="341"/>
      <c r="H42" s="342"/>
    </row>
    <row r="43" spans="1:9" customFormat="1" ht="24.75" customHeight="1" x14ac:dyDescent="0.25">
      <c r="B43" s="345" t="s">
        <v>218</v>
      </c>
      <c r="C43" s="346"/>
      <c r="D43" s="346"/>
      <c r="E43" s="346"/>
      <c r="F43" s="346"/>
      <c r="G43" s="346"/>
      <c r="H43" s="347"/>
    </row>
    <row r="44" spans="1:9" customFormat="1" ht="27.75" customHeight="1" x14ac:dyDescent="0.25">
      <c r="B44" s="348" t="s">
        <v>219</v>
      </c>
      <c r="C44" s="349"/>
      <c r="D44" s="349"/>
      <c r="E44" s="349"/>
      <c r="F44" s="349"/>
      <c r="G44" s="349"/>
      <c r="H44" s="350"/>
    </row>
    <row r="45" spans="1:9" customFormat="1" ht="21" customHeight="1" x14ac:dyDescent="0.25">
      <c r="B45" s="332" t="s">
        <v>220</v>
      </c>
      <c r="C45" s="333"/>
      <c r="D45" s="333"/>
      <c r="E45" s="333"/>
      <c r="F45" s="333"/>
      <c r="G45" s="333"/>
      <c r="H45" s="334"/>
    </row>
    <row r="46" spans="1:9" customFormat="1" ht="26.25" customHeight="1" x14ac:dyDescent="0.25">
      <c r="B46" s="331" t="s">
        <v>221</v>
      </c>
      <c r="C46" s="331"/>
      <c r="D46" s="331"/>
      <c r="E46" s="331"/>
      <c r="F46" s="331"/>
      <c r="G46" s="331"/>
      <c r="H46" s="331"/>
    </row>
  </sheetData>
  <mergeCells count="27">
    <mergeCell ref="B32:H32"/>
    <mergeCell ref="A1:K1"/>
    <mergeCell ref="J7:K7"/>
    <mergeCell ref="B11:B12"/>
    <mergeCell ref="C11:G11"/>
    <mergeCell ref="B13:B15"/>
    <mergeCell ref="C14:D14"/>
    <mergeCell ref="E14:G14"/>
    <mergeCell ref="D15:E15"/>
    <mergeCell ref="F15:G15"/>
    <mergeCell ref="D19:E19"/>
    <mergeCell ref="C23:H23"/>
    <mergeCell ref="C29:H29"/>
    <mergeCell ref="C30:H30"/>
    <mergeCell ref="B31:H31"/>
    <mergeCell ref="B46:H46"/>
    <mergeCell ref="B33:H33"/>
    <mergeCell ref="B34:H34"/>
    <mergeCell ref="B36:H36"/>
    <mergeCell ref="B37:F37"/>
    <mergeCell ref="B38:H38"/>
    <mergeCell ref="B40:H40"/>
    <mergeCell ref="B41:G41"/>
    <mergeCell ref="B42:H42"/>
    <mergeCell ref="B43:H43"/>
    <mergeCell ref="B44:H44"/>
    <mergeCell ref="B45:H45"/>
  </mergeCells>
  <conditionalFormatting sqref="I7">
    <cfRule type="expression" dxfId="3" priority="37">
      <formula>MAX(#REF!)&gt;=5</formula>
    </cfRule>
  </conditionalFormatting>
  <conditionalFormatting sqref="J4:K4">
    <cfRule type="expression" dxfId="2" priority="5">
      <formula>MAX(D4:H4)&gt;=5</formula>
    </cfRule>
  </conditionalFormatting>
  <conditionalFormatting sqref="J5:K5">
    <cfRule type="expression" dxfId="1" priority="4">
      <formula>MAX(D5:H5)&gt;=5</formula>
    </cfRule>
  </conditionalFormatting>
  <conditionalFormatting sqref="J6:K6">
    <cfRule type="expression" dxfId="0" priority="3">
      <formula>MAX(D6:H6)&gt;=5</formula>
    </cfRule>
  </conditionalFormatting>
  <pageMargins left="0.7" right="0.7" top="0.75" bottom="0.75" header="0.3" footer="0.3"/>
  <pageSetup paperSize="3" orientation="landscape" r:id="rId1"/>
  <headerFooter>
    <oddFooter>Page &amp;P&amp;R&amp;F</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I6"/>
  <sheetViews>
    <sheetView zoomScaleNormal="100" workbookViewId="0">
      <selection activeCell="E8" sqref="E8"/>
    </sheetView>
  </sheetViews>
  <sheetFormatPr defaultRowHeight="15" x14ac:dyDescent="0.25"/>
  <cols>
    <col min="1" max="1" width="25.85546875" style="198" customWidth="1"/>
    <col min="2" max="3" width="11" style="198" customWidth="1"/>
    <col min="4" max="4" width="22.85546875" style="198" customWidth="1"/>
    <col min="5" max="6" width="11" style="198" customWidth="1"/>
    <col min="7" max="8" width="9.140625" style="198" customWidth="1"/>
    <col min="9" max="9" width="19" style="196"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63" t="s">
        <v>19</v>
      </c>
      <c r="I1" s="182"/>
    </row>
    <row r="2" spans="1:9" s="188" customFormat="1" ht="18" customHeight="1" x14ac:dyDescent="0.25">
      <c r="A2" s="183" t="s">
        <v>19</v>
      </c>
      <c r="B2" s="184" t="s">
        <v>222</v>
      </c>
      <c r="C2" s="185"/>
      <c r="D2" s="186"/>
      <c r="E2" s="186"/>
      <c r="F2" s="186"/>
      <c r="G2" s="186"/>
      <c r="H2" s="186"/>
      <c r="I2" s="187" t="s">
        <v>63</v>
      </c>
    </row>
    <row r="3" spans="1:9" s="188" customFormat="1" x14ac:dyDescent="0.2">
      <c r="A3" s="189" t="s">
        <v>223</v>
      </c>
      <c r="C3" s="190"/>
      <c r="I3" s="191"/>
    </row>
    <row r="4" spans="1:9" s="188" customFormat="1" ht="12.75" x14ac:dyDescent="0.2">
      <c r="A4" s="192" t="s">
        <v>224</v>
      </c>
      <c r="B4" s="192" t="s">
        <v>59</v>
      </c>
      <c r="C4" s="192" t="s">
        <v>71</v>
      </c>
      <c r="D4" s="192" t="s">
        <v>225</v>
      </c>
      <c r="E4" s="193" t="s">
        <v>22</v>
      </c>
      <c r="F4" s="194"/>
      <c r="G4" s="194"/>
      <c r="H4" s="194"/>
      <c r="I4" s="195"/>
    </row>
    <row r="5" spans="1:9" x14ac:dyDescent="0.25">
      <c r="A5"/>
      <c r="B5"/>
      <c r="C5"/>
      <c r="D5"/>
      <c r="E5"/>
      <c r="F5"/>
      <c r="G5"/>
      <c r="H5"/>
    </row>
    <row r="6" spans="1:9" x14ac:dyDescent="0.25">
      <c r="A6" s="19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L37"/>
  <sheetViews>
    <sheetView workbookViewId="0">
      <selection activeCell="F9" sqref="F9"/>
    </sheetView>
  </sheetViews>
  <sheetFormatPr defaultColWidth="9.140625" defaultRowHeight="12.75" x14ac:dyDescent="0.2"/>
  <cols>
    <col min="1" max="1" width="9.140625" style="198"/>
    <col min="2" max="2" width="12" style="198" customWidth="1"/>
    <col min="3" max="3" width="9.140625" style="198"/>
    <col min="4" max="4" width="13.42578125" style="198" bestFit="1" customWidth="1"/>
    <col min="5" max="5" width="16.42578125" style="198" bestFit="1" customWidth="1"/>
    <col min="6" max="6" width="23.42578125" style="198" customWidth="1"/>
    <col min="7" max="7" width="11" style="198" bestFit="1" customWidth="1"/>
    <col min="8" max="259" width="9.140625" style="198"/>
    <col min="260" max="260" width="13.42578125" style="198" bestFit="1" customWidth="1"/>
    <col min="261" max="261" width="16.42578125" style="198" bestFit="1" customWidth="1"/>
    <col min="262" max="262" width="23.42578125" style="198" customWidth="1"/>
    <col min="263" max="263" width="11" style="198" bestFit="1" customWidth="1"/>
    <col min="264" max="515" width="9.140625" style="198"/>
    <col min="516" max="516" width="13.42578125" style="198" bestFit="1" customWidth="1"/>
    <col min="517" max="517" width="16.42578125" style="198" bestFit="1" customWidth="1"/>
    <col min="518" max="518" width="23.42578125" style="198" customWidth="1"/>
    <col min="519" max="519" width="11" style="198" bestFit="1" customWidth="1"/>
    <col min="520" max="771" width="9.140625" style="198"/>
    <col min="772" max="772" width="13.42578125" style="198" bestFit="1" customWidth="1"/>
    <col min="773" max="773" width="16.42578125" style="198" bestFit="1" customWidth="1"/>
    <col min="774" max="774" width="23.42578125" style="198" customWidth="1"/>
    <col min="775" max="775" width="11" style="198" bestFit="1" customWidth="1"/>
    <col min="776" max="1027" width="9.140625" style="198"/>
    <col min="1028" max="1028" width="13.42578125" style="198" bestFit="1" customWidth="1"/>
    <col min="1029" max="1029" width="16.42578125" style="198" bestFit="1" customWidth="1"/>
    <col min="1030" max="1030" width="23.42578125" style="198" customWidth="1"/>
    <col min="1031" max="1031" width="11" style="198" bestFit="1" customWidth="1"/>
    <col min="1032" max="1283" width="9.140625" style="198"/>
    <col min="1284" max="1284" width="13.42578125" style="198" bestFit="1" customWidth="1"/>
    <col min="1285" max="1285" width="16.42578125" style="198" bestFit="1" customWidth="1"/>
    <col min="1286" max="1286" width="23.42578125" style="198" customWidth="1"/>
    <col min="1287" max="1287" width="11" style="198" bestFit="1" customWidth="1"/>
    <col min="1288" max="1539" width="9.140625" style="198"/>
    <col min="1540" max="1540" width="13.42578125" style="198" bestFit="1" customWidth="1"/>
    <col min="1541" max="1541" width="16.42578125" style="198" bestFit="1" customWidth="1"/>
    <col min="1542" max="1542" width="23.42578125" style="198" customWidth="1"/>
    <col min="1543" max="1543" width="11" style="198" bestFit="1" customWidth="1"/>
    <col min="1544" max="1795" width="9.140625" style="198"/>
    <col min="1796" max="1796" width="13.42578125" style="198" bestFit="1" customWidth="1"/>
    <col min="1797" max="1797" width="16.42578125" style="198" bestFit="1" customWidth="1"/>
    <col min="1798" max="1798" width="23.42578125" style="198" customWidth="1"/>
    <col min="1799" max="1799" width="11" style="198" bestFit="1" customWidth="1"/>
    <col min="1800" max="2051" width="9.140625" style="198"/>
    <col min="2052" max="2052" width="13.42578125" style="198" bestFit="1" customWidth="1"/>
    <col min="2053" max="2053" width="16.42578125" style="198" bestFit="1" customWidth="1"/>
    <col min="2054" max="2054" width="23.42578125" style="198" customWidth="1"/>
    <col min="2055" max="2055" width="11" style="198" bestFit="1" customWidth="1"/>
    <col min="2056" max="2307" width="9.140625" style="198"/>
    <col min="2308" max="2308" width="13.42578125" style="198" bestFit="1" customWidth="1"/>
    <col min="2309" max="2309" width="16.42578125" style="198" bestFit="1" customWidth="1"/>
    <col min="2310" max="2310" width="23.42578125" style="198" customWidth="1"/>
    <col min="2311" max="2311" width="11" style="198" bestFit="1" customWidth="1"/>
    <col min="2312" max="2563" width="9.140625" style="198"/>
    <col min="2564" max="2564" width="13.42578125" style="198" bestFit="1" customWidth="1"/>
    <col min="2565" max="2565" width="16.42578125" style="198" bestFit="1" customWidth="1"/>
    <col min="2566" max="2566" width="23.42578125" style="198" customWidth="1"/>
    <col min="2567" max="2567" width="11" style="198" bestFit="1" customWidth="1"/>
    <col min="2568" max="2819" width="9.140625" style="198"/>
    <col min="2820" max="2820" width="13.42578125" style="198" bestFit="1" customWidth="1"/>
    <col min="2821" max="2821" width="16.42578125" style="198" bestFit="1" customWidth="1"/>
    <col min="2822" max="2822" width="23.42578125" style="198" customWidth="1"/>
    <col min="2823" max="2823" width="11" style="198" bestFit="1" customWidth="1"/>
    <col min="2824" max="3075" width="9.140625" style="198"/>
    <col min="3076" max="3076" width="13.42578125" style="198" bestFit="1" customWidth="1"/>
    <col min="3077" max="3077" width="16.42578125" style="198" bestFit="1" customWidth="1"/>
    <col min="3078" max="3078" width="23.42578125" style="198" customWidth="1"/>
    <col min="3079" max="3079" width="11" style="198" bestFit="1" customWidth="1"/>
    <col min="3080" max="3331" width="9.140625" style="198"/>
    <col min="3332" max="3332" width="13.42578125" style="198" bestFit="1" customWidth="1"/>
    <col min="3333" max="3333" width="16.42578125" style="198" bestFit="1" customWidth="1"/>
    <col min="3334" max="3334" width="23.42578125" style="198" customWidth="1"/>
    <col min="3335" max="3335" width="11" style="198" bestFit="1" customWidth="1"/>
    <col min="3336" max="3587" width="9.140625" style="198"/>
    <col min="3588" max="3588" width="13.42578125" style="198" bestFit="1" customWidth="1"/>
    <col min="3589" max="3589" width="16.42578125" style="198" bestFit="1" customWidth="1"/>
    <col min="3590" max="3590" width="23.42578125" style="198" customWidth="1"/>
    <col min="3591" max="3591" width="11" style="198" bestFit="1" customWidth="1"/>
    <col min="3592" max="3843" width="9.140625" style="198"/>
    <col min="3844" max="3844" width="13.42578125" style="198" bestFit="1" customWidth="1"/>
    <col min="3845" max="3845" width="16.42578125" style="198" bestFit="1" customWidth="1"/>
    <col min="3846" max="3846" width="23.42578125" style="198" customWidth="1"/>
    <col min="3847" max="3847" width="11" style="198" bestFit="1" customWidth="1"/>
    <col min="3848" max="4099" width="9.140625" style="198"/>
    <col min="4100" max="4100" width="13.42578125" style="198" bestFit="1" customWidth="1"/>
    <col min="4101" max="4101" width="16.42578125" style="198" bestFit="1" customWidth="1"/>
    <col min="4102" max="4102" width="23.42578125" style="198" customWidth="1"/>
    <col min="4103" max="4103" width="11" style="198" bestFit="1" customWidth="1"/>
    <col min="4104" max="4355" width="9.140625" style="198"/>
    <col min="4356" max="4356" width="13.42578125" style="198" bestFit="1" customWidth="1"/>
    <col min="4357" max="4357" width="16.42578125" style="198" bestFit="1" customWidth="1"/>
    <col min="4358" max="4358" width="23.42578125" style="198" customWidth="1"/>
    <col min="4359" max="4359" width="11" style="198" bestFit="1" customWidth="1"/>
    <col min="4360" max="4611" width="9.140625" style="198"/>
    <col min="4612" max="4612" width="13.42578125" style="198" bestFit="1" customWidth="1"/>
    <col min="4613" max="4613" width="16.42578125" style="198" bestFit="1" customWidth="1"/>
    <col min="4614" max="4614" width="23.42578125" style="198" customWidth="1"/>
    <col min="4615" max="4615" width="11" style="198" bestFit="1" customWidth="1"/>
    <col min="4616" max="4867" width="9.140625" style="198"/>
    <col min="4868" max="4868" width="13.42578125" style="198" bestFit="1" customWidth="1"/>
    <col min="4869" max="4869" width="16.42578125" style="198" bestFit="1" customWidth="1"/>
    <col min="4870" max="4870" width="23.42578125" style="198" customWidth="1"/>
    <col min="4871" max="4871" width="11" style="198" bestFit="1" customWidth="1"/>
    <col min="4872" max="5123" width="9.140625" style="198"/>
    <col min="5124" max="5124" width="13.42578125" style="198" bestFit="1" customWidth="1"/>
    <col min="5125" max="5125" width="16.42578125" style="198" bestFit="1" customWidth="1"/>
    <col min="5126" max="5126" width="23.42578125" style="198" customWidth="1"/>
    <col min="5127" max="5127" width="11" style="198" bestFit="1" customWidth="1"/>
    <col min="5128" max="5379" width="9.140625" style="198"/>
    <col min="5380" max="5380" width="13.42578125" style="198" bestFit="1" customWidth="1"/>
    <col min="5381" max="5381" width="16.42578125" style="198" bestFit="1" customWidth="1"/>
    <col min="5382" max="5382" width="23.42578125" style="198" customWidth="1"/>
    <col min="5383" max="5383" width="11" style="198" bestFit="1" customWidth="1"/>
    <col min="5384" max="5635" width="9.140625" style="198"/>
    <col min="5636" max="5636" width="13.42578125" style="198" bestFit="1" customWidth="1"/>
    <col min="5637" max="5637" width="16.42578125" style="198" bestFit="1" customWidth="1"/>
    <col min="5638" max="5638" width="23.42578125" style="198" customWidth="1"/>
    <col min="5639" max="5639" width="11" style="198" bestFit="1" customWidth="1"/>
    <col min="5640" max="5891" width="9.140625" style="198"/>
    <col min="5892" max="5892" width="13.42578125" style="198" bestFit="1" customWidth="1"/>
    <col min="5893" max="5893" width="16.42578125" style="198" bestFit="1" customWidth="1"/>
    <col min="5894" max="5894" width="23.42578125" style="198" customWidth="1"/>
    <col min="5895" max="5895" width="11" style="198" bestFit="1" customWidth="1"/>
    <col min="5896" max="6147" width="9.140625" style="198"/>
    <col min="6148" max="6148" width="13.42578125" style="198" bestFit="1" customWidth="1"/>
    <col min="6149" max="6149" width="16.42578125" style="198" bestFit="1" customWidth="1"/>
    <col min="6150" max="6150" width="23.42578125" style="198" customWidth="1"/>
    <col min="6151" max="6151" width="11" style="198" bestFit="1" customWidth="1"/>
    <col min="6152" max="6403" width="9.140625" style="198"/>
    <col min="6404" max="6404" width="13.42578125" style="198" bestFit="1" customWidth="1"/>
    <col min="6405" max="6405" width="16.42578125" style="198" bestFit="1" customWidth="1"/>
    <col min="6406" max="6406" width="23.42578125" style="198" customWidth="1"/>
    <col min="6407" max="6407" width="11" style="198" bestFit="1" customWidth="1"/>
    <col min="6408" max="6659" width="9.140625" style="198"/>
    <col min="6660" max="6660" width="13.42578125" style="198" bestFit="1" customWidth="1"/>
    <col min="6661" max="6661" width="16.42578125" style="198" bestFit="1" customWidth="1"/>
    <col min="6662" max="6662" width="23.42578125" style="198" customWidth="1"/>
    <col min="6663" max="6663" width="11" style="198" bestFit="1" customWidth="1"/>
    <col min="6664" max="6915" width="9.140625" style="198"/>
    <col min="6916" max="6916" width="13.42578125" style="198" bestFit="1" customWidth="1"/>
    <col min="6917" max="6917" width="16.42578125" style="198" bestFit="1" customWidth="1"/>
    <col min="6918" max="6918" width="23.42578125" style="198" customWidth="1"/>
    <col min="6919" max="6919" width="11" style="198" bestFit="1" customWidth="1"/>
    <col min="6920" max="7171" width="9.140625" style="198"/>
    <col min="7172" max="7172" width="13.42578125" style="198" bestFit="1" customWidth="1"/>
    <col min="7173" max="7173" width="16.42578125" style="198" bestFit="1" customWidth="1"/>
    <col min="7174" max="7174" width="23.42578125" style="198" customWidth="1"/>
    <col min="7175" max="7175" width="11" style="198" bestFit="1" customWidth="1"/>
    <col min="7176" max="7427" width="9.140625" style="198"/>
    <col min="7428" max="7428" width="13.42578125" style="198" bestFit="1" customWidth="1"/>
    <col min="7429" max="7429" width="16.42578125" style="198" bestFit="1" customWidth="1"/>
    <col min="7430" max="7430" width="23.42578125" style="198" customWidth="1"/>
    <col min="7431" max="7431" width="11" style="198" bestFit="1" customWidth="1"/>
    <col min="7432" max="7683" width="9.140625" style="198"/>
    <col min="7684" max="7684" width="13.42578125" style="198" bestFit="1" customWidth="1"/>
    <col min="7685" max="7685" width="16.42578125" style="198" bestFit="1" customWidth="1"/>
    <col min="7686" max="7686" width="23.42578125" style="198" customWidth="1"/>
    <col min="7687" max="7687" width="11" style="198" bestFit="1" customWidth="1"/>
    <col min="7688" max="7939" width="9.140625" style="198"/>
    <col min="7940" max="7940" width="13.42578125" style="198" bestFit="1" customWidth="1"/>
    <col min="7941" max="7941" width="16.42578125" style="198" bestFit="1" customWidth="1"/>
    <col min="7942" max="7942" width="23.42578125" style="198" customWidth="1"/>
    <col min="7943" max="7943" width="11" style="198" bestFit="1" customWidth="1"/>
    <col min="7944" max="8195" width="9.140625" style="198"/>
    <col min="8196" max="8196" width="13.42578125" style="198" bestFit="1" customWidth="1"/>
    <col min="8197" max="8197" width="16.42578125" style="198" bestFit="1" customWidth="1"/>
    <col min="8198" max="8198" width="23.42578125" style="198" customWidth="1"/>
    <col min="8199" max="8199" width="11" style="198" bestFit="1" customWidth="1"/>
    <col min="8200" max="8451" width="9.140625" style="198"/>
    <col min="8452" max="8452" width="13.42578125" style="198" bestFit="1" customWidth="1"/>
    <col min="8453" max="8453" width="16.42578125" style="198" bestFit="1" customWidth="1"/>
    <col min="8454" max="8454" width="23.42578125" style="198" customWidth="1"/>
    <col min="8455" max="8455" width="11" style="198" bestFit="1" customWidth="1"/>
    <col min="8456" max="8707" width="9.140625" style="198"/>
    <col min="8708" max="8708" width="13.42578125" style="198" bestFit="1" customWidth="1"/>
    <col min="8709" max="8709" width="16.42578125" style="198" bestFit="1" customWidth="1"/>
    <col min="8710" max="8710" width="23.42578125" style="198" customWidth="1"/>
    <col min="8711" max="8711" width="11" style="198" bestFit="1" customWidth="1"/>
    <col min="8712" max="8963" width="9.140625" style="198"/>
    <col min="8964" max="8964" width="13.42578125" style="198" bestFit="1" customWidth="1"/>
    <col min="8965" max="8965" width="16.42578125" style="198" bestFit="1" customWidth="1"/>
    <col min="8966" max="8966" width="23.42578125" style="198" customWidth="1"/>
    <col min="8967" max="8967" width="11" style="198" bestFit="1" customWidth="1"/>
    <col min="8968" max="9219" width="9.140625" style="198"/>
    <col min="9220" max="9220" width="13.42578125" style="198" bestFit="1" customWidth="1"/>
    <col min="9221" max="9221" width="16.42578125" style="198" bestFit="1" customWidth="1"/>
    <col min="9222" max="9222" width="23.42578125" style="198" customWidth="1"/>
    <col min="9223" max="9223" width="11" style="198" bestFit="1" customWidth="1"/>
    <col min="9224" max="9475" width="9.140625" style="198"/>
    <col min="9476" max="9476" width="13.42578125" style="198" bestFit="1" customWidth="1"/>
    <col min="9477" max="9477" width="16.42578125" style="198" bestFit="1" customWidth="1"/>
    <col min="9478" max="9478" width="23.42578125" style="198" customWidth="1"/>
    <col min="9479" max="9479" width="11" style="198" bestFit="1" customWidth="1"/>
    <col min="9480" max="9731" width="9.140625" style="198"/>
    <col min="9732" max="9732" width="13.42578125" style="198" bestFit="1" customWidth="1"/>
    <col min="9733" max="9733" width="16.42578125" style="198" bestFit="1" customWidth="1"/>
    <col min="9734" max="9734" width="23.42578125" style="198" customWidth="1"/>
    <col min="9735" max="9735" width="11" style="198" bestFit="1" customWidth="1"/>
    <col min="9736" max="9987" width="9.140625" style="198"/>
    <col min="9988" max="9988" width="13.42578125" style="198" bestFit="1" customWidth="1"/>
    <col min="9989" max="9989" width="16.42578125" style="198" bestFit="1" customWidth="1"/>
    <col min="9990" max="9990" width="23.42578125" style="198" customWidth="1"/>
    <col min="9991" max="9991" width="11" style="198" bestFit="1" customWidth="1"/>
    <col min="9992" max="10243" width="9.140625" style="198"/>
    <col min="10244" max="10244" width="13.42578125" style="198" bestFit="1" customWidth="1"/>
    <col min="10245" max="10245" width="16.42578125" style="198" bestFit="1" customWidth="1"/>
    <col min="10246" max="10246" width="23.42578125" style="198" customWidth="1"/>
    <col min="10247" max="10247" width="11" style="198" bestFit="1" customWidth="1"/>
    <col min="10248" max="10499" width="9.140625" style="198"/>
    <col min="10500" max="10500" width="13.42578125" style="198" bestFit="1" customWidth="1"/>
    <col min="10501" max="10501" width="16.42578125" style="198" bestFit="1" customWidth="1"/>
    <col min="10502" max="10502" width="23.42578125" style="198" customWidth="1"/>
    <col min="10503" max="10503" width="11" style="198" bestFit="1" customWidth="1"/>
    <col min="10504" max="10755" width="9.140625" style="198"/>
    <col min="10756" max="10756" width="13.42578125" style="198" bestFit="1" customWidth="1"/>
    <col min="10757" max="10757" width="16.42578125" style="198" bestFit="1" customWidth="1"/>
    <col min="10758" max="10758" width="23.42578125" style="198" customWidth="1"/>
    <col min="10759" max="10759" width="11" style="198" bestFit="1" customWidth="1"/>
    <col min="10760" max="11011" width="9.140625" style="198"/>
    <col min="11012" max="11012" width="13.42578125" style="198" bestFit="1" customWidth="1"/>
    <col min="11013" max="11013" width="16.42578125" style="198" bestFit="1" customWidth="1"/>
    <col min="11014" max="11014" width="23.42578125" style="198" customWidth="1"/>
    <col min="11015" max="11015" width="11" style="198" bestFit="1" customWidth="1"/>
    <col min="11016" max="11267" width="9.140625" style="198"/>
    <col min="11268" max="11268" width="13.42578125" style="198" bestFit="1" customWidth="1"/>
    <col min="11269" max="11269" width="16.42578125" style="198" bestFit="1" customWidth="1"/>
    <col min="11270" max="11270" width="23.42578125" style="198" customWidth="1"/>
    <col min="11271" max="11271" width="11" style="198" bestFit="1" customWidth="1"/>
    <col min="11272" max="11523" width="9.140625" style="198"/>
    <col min="11524" max="11524" width="13.42578125" style="198" bestFit="1" customWidth="1"/>
    <col min="11525" max="11525" width="16.42578125" style="198" bestFit="1" customWidth="1"/>
    <col min="11526" max="11526" width="23.42578125" style="198" customWidth="1"/>
    <col min="11527" max="11527" width="11" style="198" bestFit="1" customWidth="1"/>
    <col min="11528" max="11779" width="9.140625" style="198"/>
    <col min="11780" max="11780" width="13.42578125" style="198" bestFit="1" customWidth="1"/>
    <col min="11781" max="11781" width="16.42578125" style="198" bestFit="1" customWidth="1"/>
    <col min="11782" max="11782" width="23.42578125" style="198" customWidth="1"/>
    <col min="11783" max="11783" width="11" style="198" bestFit="1" customWidth="1"/>
    <col min="11784" max="12035" width="9.140625" style="198"/>
    <col min="12036" max="12036" width="13.42578125" style="198" bestFit="1" customWidth="1"/>
    <col min="12037" max="12037" width="16.42578125" style="198" bestFit="1" customWidth="1"/>
    <col min="12038" max="12038" width="23.42578125" style="198" customWidth="1"/>
    <col min="12039" max="12039" width="11" style="198" bestFit="1" customWidth="1"/>
    <col min="12040" max="12291" width="9.140625" style="198"/>
    <col min="12292" max="12292" width="13.42578125" style="198" bestFit="1" customWidth="1"/>
    <col min="12293" max="12293" width="16.42578125" style="198" bestFit="1" customWidth="1"/>
    <col min="12294" max="12294" width="23.42578125" style="198" customWidth="1"/>
    <col min="12295" max="12295" width="11" style="198" bestFit="1" customWidth="1"/>
    <col min="12296" max="12547" width="9.140625" style="198"/>
    <col min="12548" max="12548" width="13.42578125" style="198" bestFit="1" customWidth="1"/>
    <col min="12549" max="12549" width="16.42578125" style="198" bestFit="1" customWidth="1"/>
    <col min="12550" max="12550" width="23.42578125" style="198" customWidth="1"/>
    <col min="12551" max="12551" width="11" style="198" bestFit="1" customWidth="1"/>
    <col min="12552" max="12803" width="9.140625" style="198"/>
    <col min="12804" max="12804" width="13.42578125" style="198" bestFit="1" customWidth="1"/>
    <col min="12805" max="12805" width="16.42578125" style="198" bestFit="1" customWidth="1"/>
    <col min="12806" max="12806" width="23.42578125" style="198" customWidth="1"/>
    <col min="12807" max="12807" width="11" style="198" bestFit="1" customWidth="1"/>
    <col min="12808" max="13059" width="9.140625" style="198"/>
    <col min="13060" max="13060" width="13.42578125" style="198" bestFit="1" customWidth="1"/>
    <col min="13061" max="13061" width="16.42578125" style="198" bestFit="1" customWidth="1"/>
    <col min="13062" max="13062" width="23.42578125" style="198" customWidth="1"/>
    <col min="13063" max="13063" width="11" style="198" bestFit="1" customWidth="1"/>
    <col min="13064" max="13315" width="9.140625" style="198"/>
    <col min="13316" max="13316" width="13.42578125" style="198" bestFit="1" customWidth="1"/>
    <col min="13317" max="13317" width="16.42578125" style="198" bestFit="1" customWidth="1"/>
    <col min="13318" max="13318" width="23.42578125" style="198" customWidth="1"/>
    <col min="13319" max="13319" width="11" style="198" bestFit="1" customWidth="1"/>
    <col min="13320" max="13571" width="9.140625" style="198"/>
    <col min="13572" max="13572" width="13.42578125" style="198" bestFit="1" customWidth="1"/>
    <col min="13573" max="13573" width="16.42578125" style="198" bestFit="1" customWidth="1"/>
    <col min="13574" max="13574" width="23.42578125" style="198" customWidth="1"/>
    <col min="13575" max="13575" width="11" style="198" bestFit="1" customWidth="1"/>
    <col min="13576" max="13827" width="9.140625" style="198"/>
    <col min="13828" max="13828" width="13.42578125" style="198" bestFit="1" customWidth="1"/>
    <col min="13829" max="13829" width="16.42578125" style="198" bestFit="1" customWidth="1"/>
    <col min="13830" max="13830" width="23.42578125" style="198" customWidth="1"/>
    <col min="13831" max="13831" width="11" style="198" bestFit="1" customWidth="1"/>
    <col min="13832" max="14083" width="9.140625" style="198"/>
    <col min="14084" max="14084" width="13.42578125" style="198" bestFit="1" customWidth="1"/>
    <col min="14085" max="14085" width="16.42578125" style="198" bestFit="1" customWidth="1"/>
    <col min="14086" max="14086" width="23.42578125" style="198" customWidth="1"/>
    <col min="14087" max="14087" width="11" style="198" bestFit="1" customWidth="1"/>
    <col min="14088" max="14339" width="9.140625" style="198"/>
    <col min="14340" max="14340" width="13.42578125" style="198" bestFit="1" customWidth="1"/>
    <col min="14341" max="14341" width="16.42578125" style="198" bestFit="1" customWidth="1"/>
    <col min="14342" max="14342" width="23.42578125" style="198" customWidth="1"/>
    <col min="14343" max="14343" width="11" style="198" bestFit="1" customWidth="1"/>
    <col min="14344" max="14595" width="9.140625" style="198"/>
    <col min="14596" max="14596" width="13.42578125" style="198" bestFit="1" customWidth="1"/>
    <col min="14597" max="14597" width="16.42578125" style="198" bestFit="1" customWidth="1"/>
    <col min="14598" max="14598" width="23.42578125" style="198" customWidth="1"/>
    <col min="14599" max="14599" width="11" style="198" bestFit="1" customWidth="1"/>
    <col min="14600" max="14851" width="9.140625" style="198"/>
    <col min="14852" max="14852" width="13.42578125" style="198" bestFit="1" customWidth="1"/>
    <col min="14853" max="14853" width="16.42578125" style="198" bestFit="1" customWidth="1"/>
    <col min="14854" max="14854" width="23.42578125" style="198" customWidth="1"/>
    <col min="14855" max="14855" width="11" style="198" bestFit="1" customWidth="1"/>
    <col min="14856" max="15107" width="9.140625" style="198"/>
    <col min="15108" max="15108" width="13.42578125" style="198" bestFit="1" customWidth="1"/>
    <col min="15109" max="15109" width="16.42578125" style="198" bestFit="1" customWidth="1"/>
    <col min="15110" max="15110" width="23.42578125" style="198" customWidth="1"/>
    <col min="15111" max="15111" width="11" style="198" bestFit="1" customWidth="1"/>
    <col min="15112" max="15363" width="9.140625" style="198"/>
    <col min="15364" max="15364" width="13.42578125" style="198" bestFit="1" customWidth="1"/>
    <col min="15365" max="15365" width="16.42578125" style="198" bestFit="1" customWidth="1"/>
    <col min="15366" max="15366" width="23.42578125" style="198" customWidth="1"/>
    <col min="15367" max="15367" width="11" style="198" bestFit="1" customWidth="1"/>
    <col min="15368" max="15619" width="9.140625" style="198"/>
    <col min="15620" max="15620" width="13.42578125" style="198" bestFit="1" customWidth="1"/>
    <col min="15621" max="15621" width="16.42578125" style="198" bestFit="1" customWidth="1"/>
    <col min="15622" max="15622" width="23.42578125" style="198" customWidth="1"/>
    <col min="15623" max="15623" width="11" style="198" bestFit="1" customWidth="1"/>
    <col min="15624" max="15875" width="9.140625" style="198"/>
    <col min="15876" max="15876" width="13.42578125" style="198" bestFit="1" customWidth="1"/>
    <col min="15877" max="15877" width="16.42578125" style="198" bestFit="1" customWidth="1"/>
    <col min="15878" max="15878" width="23.42578125" style="198" customWidth="1"/>
    <col min="15879" max="15879" width="11" style="198" bestFit="1" customWidth="1"/>
    <col min="15880" max="16131" width="9.140625" style="198"/>
    <col min="16132" max="16132" width="13.42578125" style="198" bestFit="1" customWidth="1"/>
    <col min="16133" max="16133" width="16.42578125" style="198" bestFit="1" customWidth="1"/>
    <col min="16134" max="16134" width="23.42578125" style="198" customWidth="1"/>
    <col min="16135" max="16135" width="11" style="198" bestFit="1" customWidth="1"/>
    <col min="16136" max="16384" width="9.140625" style="198"/>
  </cols>
  <sheetData>
    <row r="1" spans="1:38" ht="20.25" x14ac:dyDescent="0.3">
      <c r="A1" s="199"/>
      <c r="B1" s="200"/>
      <c r="C1" s="199"/>
      <c r="D1" s="200"/>
      <c r="E1" s="199"/>
      <c r="F1" s="199"/>
      <c r="G1" s="199"/>
      <c r="H1" s="63" t="s">
        <v>20</v>
      </c>
      <c r="I1" s="201"/>
      <c r="J1" s="201"/>
      <c r="K1" s="201"/>
      <c r="L1" s="201"/>
      <c r="M1" s="201"/>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row>
    <row r="2" spans="1:38" x14ac:dyDescent="0.2">
      <c r="A2" s="201"/>
      <c r="B2" s="367"/>
      <c r="C2" s="367"/>
      <c r="D2" s="367"/>
      <c r="E2" s="367"/>
      <c r="F2" s="202"/>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row>
    <row r="3" spans="1:38" x14ac:dyDescent="0.2">
      <c r="A3" s="201"/>
      <c r="B3" s="368" t="s">
        <v>226</v>
      </c>
      <c r="C3" s="368"/>
      <c r="D3" s="368"/>
      <c r="E3" s="368"/>
      <c r="F3" s="203" t="s">
        <v>63</v>
      </c>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row>
    <row r="4" spans="1:38" x14ac:dyDescent="0.2">
      <c r="A4" s="201"/>
      <c r="B4" s="201" t="s">
        <v>319</v>
      </c>
      <c r="C4" s="201" t="s">
        <v>320</v>
      </c>
      <c r="D4" s="201" t="s">
        <v>321</v>
      </c>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row>
    <row r="5" spans="1:38" x14ac:dyDescent="0.2">
      <c r="A5" s="201"/>
      <c r="B5" s="204" t="s">
        <v>322</v>
      </c>
      <c r="C5" s="198" t="s">
        <v>320</v>
      </c>
      <c r="D5" s="198" t="s">
        <v>323</v>
      </c>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row>
    <row r="6" spans="1:38" x14ac:dyDescent="0.2">
      <c r="A6" s="201"/>
      <c r="B6" s="205" t="s">
        <v>324</v>
      </c>
      <c r="C6" s="198" t="s">
        <v>320</v>
      </c>
      <c r="D6" s="198" t="s">
        <v>325</v>
      </c>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row>
    <row r="7" spans="1:38" x14ac:dyDescent="0.2">
      <c r="A7" s="201"/>
      <c r="B7" s="204" t="s">
        <v>342</v>
      </c>
      <c r="C7" s="198" t="s">
        <v>320</v>
      </c>
      <c r="D7" s="198" t="s">
        <v>343</v>
      </c>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row>
    <row r="8" spans="1:38" x14ac:dyDescent="0.2">
      <c r="A8" s="201"/>
      <c r="B8" s="205"/>
      <c r="C8" s="198" t="s">
        <v>320</v>
      </c>
      <c r="D8" s="198" t="s">
        <v>344</v>
      </c>
      <c r="F8" s="198" t="s">
        <v>345</v>
      </c>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row>
    <row r="9" spans="1:38" x14ac:dyDescent="0.2">
      <c r="A9" s="201"/>
      <c r="B9" s="204"/>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row>
    <row r="10" spans="1:38" x14ac:dyDescent="0.2">
      <c r="A10" s="201"/>
      <c r="B10" s="206"/>
      <c r="C10" s="201"/>
      <c r="D10" s="201"/>
      <c r="E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row>
    <row r="11" spans="1:38" x14ac:dyDescent="0.2">
      <c r="A11" s="201"/>
      <c r="B11" s="207"/>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row>
    <row r="12" spans="1:38" x14ac:dyDescent="0.2">
      <c r="A12" s="201"/>
      <c r="B12" s="208"/>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row>
    <row r="13" spans="1:38" x14ac:dyDescent="0.2">
      <c r="A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row>
    <row r="14" spans="1:38" x14ac:dyDescent="0.2">
      <c r="A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row>
    <row r="15" spans="1:38" x14ac:dyDescent="0.2">
      <c r="A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row>
    <row r="16" spans="1:38" x14ac:dyDescent="0.2">
      <c r="A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row>
    <row r="17" spans="1:38" x14ac:dyDescent="0.2">
      <c r="A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row>
    <row r="18" spans="1:38" x14ac:dyDescent="0.2">
      <c r="A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row>
    <row r="19" spans="1:38" x14ac:dyDescent="0.2">
      <c r="A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1:38" x14ac:dyDescent="0.2">
      <c r="A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row>
    <row r="21" spans="1:38" x14ac:dyDescent="0.2">
      <c r="A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row>
    <row r="22" spans="1:38" x14ac:dyDescent="0.2">
      <c r="A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row>
    <row r="23" spans="1:38" x14ac:dyDescent="0.2">
      <c r="A23" s="201"/>
      <c r="B23" s="201"/>
      <c r="C23" s="201"/>
      <c r="D23" s="201"/>
      <c r="E23" s="201"/>
      <c r="F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row>
    <row r="24" spans="1:38" x14ac:dyDescent="0.2">
      <c r="A24" s="201"/>
      <c r="B24" s="201"/>
      <c r="C24" s="201"/>
      <c r="D24" s="201"/>
      <c r="E24" s="201"/>
      <c r="F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row>
    <row r="25" spans="1:38" x14ac:dyDescent="0.2">
      <c r="A25" s="201"/>
      <c r="B25" s="162"/>
      <c r="C25" s="209"/>
      <c r="D25" s="162"/>
      <c r="E25" s="162"/>
      <c r="F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row>
    <row r="26" spans="1:38" x14ac:dyDescent="0.2">
      <c r="A26" s="201"/>
      <c r="B26" s="210"/>
      <c r="C26" s="211"/>
      <c r="D26" s="162"/>
      <c r="E26" s="162"/>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row>
    <row r="27" spans="1:38" x14ac:dyDescent="0.2">
      <c r="A27" s="201"/>
      <c r="B27" s="210"/>
      <c r="C27" s="211"/>
      <c r="D27" s="162"/>
      <c r="E27" s="162"/>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row>
    <row r="28" spans="1:38" x14ac:dyDescent="0.2">
      <c r="A28" s="201"/>
      <c r="B28" s="210"/>
      <c r="C28" s="211"/>
      <c r="D28" s="162"/>
      <c r="E28" s="162"/>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row>
    <row r="29" spans="1:38" x14ac:dyDescent="0.2">
      <c r="B29" s="210"/>
      <c r="C29" s="201"/>
      <c r="D29" s="201"/>
      <c r="E29" s="201"/>
    </row>
    <row r="30" spans="1:38" x14ac:dyDescent="0.2">
      <c r="B30" s="210"/>
      <c r="C30" s="201"/>
      <c r="D30" s="201"/>
      <c r="E30" s="201"/>
    </row>
    <row r="31" spans="1:38" x14ac:dyDescent="0.2">
      <c r="B31" s="207"/>
      <c r="C31" s="201"/>
      <c r="D31" s="201"/>
      <c r="E31" s="201"/>
    </row>
    <row r="37" spans="10:10" x14ac:dyDescent="0.2">
      <c r="J37" s="212"/>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L13"/>
  <sheetViews>
    <sheetView zoomScaleNormal="100" workbookViewId="0">
      <selection activeCell="Q9" sqref="Q9"/>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3"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202" t="s">
        <v>227</v>
      </c>
      <c r="D3" s="202" t="s">
        <v>9</v>
      </c>
    </row>
    <row r="4" spans="1:38" ht="15" x14ac:dyDescent="0.2">
      <c r="C4" s="213"/>
      <c r="D4" s="369"/>
      <c r="E4" s="370"/>
      <c r="F4" s="370"/>
      <c r="G4" s="370"/>
      <c r="H4" s="370"/>
      <c r="I4" s="370"/>
      <c r="J4" s="370"/>
      <c r="K4" s="370"/>
      <c r="L4" s="370"/>
    </row>
    <row r="5" spans="1:38" ht="15" x14ac:dyDescent="0.2">
      <c r="C5" s="213"/>
      <c r="D5" s="369"/>
      <c r="E5" s="370"/>
      <c r="F5" s="370"/>
      <c r="G5" s="370"/>
      <c r="H5" s="370"/>
      <c r="I5" s="370"/>
      <c r="J5" s="370"/>
      <c r="K5" s="370"/>
      <c r="L5" s="370"/>
    </row>
    <row r="6" spans="1:38" ht="15" x14ac:dyDescent="0.2">
      <c r="C6" s="213"/>
      <c r="D6" s="369"/>
      <c r="E6" s="370"/>
      <c r="F6" s="370"/>
      <c r="G6" s="370"/>
      <c r="H6" s="370"/>
      <c r="I6" s="370"/>
      <c r="J6" s="370"/>
      <c r="K6" s="370"/>
      <c r="L6" s="370"/>
    </row>
    <row r="7" spans="1:38" ht="15" x14ac:dyDescent="0.2">
      <c r="C7" s="213"/>
      <c r="D7" s="369"/>
      <c r="E7" s="370"/>
      <c r="F7" s="370"/>
      <c r="G7" s="370"/>
      <c r="H7" s="370"/>
      <c r="I7" s="370"/>
      <c r="J7" s="370"/>
      <c r="K7" s="370"/>
      <c r="L7" s="370"/>
    </row>
    <row r="8" spans="1:38" ht="15" x14ac:dyDescent="0.2">
      <c r="C8" s="213"/>
      <c r="D8" s="369"/>
      <c r="E8" s="370"/>
      <c r="F8" s="370"/>
      <c r="G8" s="370"/>
      <c r="H8" s="370"/>
      <c r="I8" s="370"/>
      <c r="J8" s="370"/>
      <c r="K8" s="370"/>
      <c r="L8" s="370"/>
    </row>
    <row r="9" spans="1:38" ht="15" x14ac:dyDescent="0.2">
      <c r="C9" s="213"/>
      <c r="D9" s="369"/>
      <c r="E9" s="370"/>
      <c r="F9" s="370"/>
      <c r="G9" s="370"/>
      <c r="H9" s="370"/>
      <c r="I9" s="370"/>
      <c r="J9" s="370"/>
      <c r="K9" s="370"/>
      <c r="L9" s="370"/>
    </row>
    <row r="10" spans="1:38" ht="15" x14ac:dyDescent="0.2">
      <c r="C10" s="213"/>
      <c r="D10" s="369"/>
      <c r="E10" s="370"/>
      <c r="F10" s="370"/>
      <c r="G10" s="370"/>
      <c r="H10" s="370"/>
      <c r="I10" s="370"/>
      <c r="J10" s="370"/>
      <c r="K10" s="370"/>
      <c r="L10" s="370"/>
    </row>
    <row r="11" spans="1:38" ht="15" x14ac:dyDescent="0.2">
      <c r="C11" s="213"/>
      <c r="D11" s="369"/>
      <c r="E11" s="370"/>
      <c r="F11" s="370"/>
      <c r="G11" s="370"/>
      <c r="H11" s="370"/>
      <c r="I11" s="370"/>
      <c r="J11" s="370"/>
      <c r="K11" s="370"/>
      <c r="L11" s="370"/>
    </row>
    <row r="12" spans="1:38" ht="15" x14ac:dyDescent="0.2">
      <c r="C12" s="213"/>
      <c r="D12" s="369"/>
      <c r="E12" s="370"/>
      <c r="F12" s="370"/>
      <c r="G12" s="370"/>
      <c r="H12" s="370"/>
      <c r="I12" s="370"/>
      <c r="J12" s="370"/>
      <c r="K12" s="370"/>
      <c r="L12" s="370"/>
    </row>
    <row r="13" spans="1:38" ht="15" x14ac:dyDescent="0.2">
      <c r="C13" s="213"/>
      <c r="D13" s="369"/>
      <c r="E13" s="370"/>
      <c r="F13" s="370"/>
      <c r="G13" s="370"/>
      <c r="H13" s="370"/>
      <c r="I13" s="370"/>
      <c r="J13" s="370"/>
      <c r="K13" s="370"/>
      <c r="L13" s="370"/>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70" zoomScaleNormal="70" workbookViewId="0">
      <selection activeCell="M26" sqref="M26"/>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F91E85-5F28-49B7-96C5-5565B097758B}"/>
</file>

<file path=customXml/itemProps2.xml><?xml version="1.0" encoding="utf-8"?>
<ds:datastoreItem xmlns:ds="http://schemas.openxmlformats.org/officeDocument/2006/customXml" ds:itemID="{997E39F7-8488-4D77-8633-06E6B900356C}"/>
</file>

<file path=customXml/itemProps3.xml><?xml version="1.0" encoding="utf-8"?>
<ds:datastoreItem xmlns:ds="http://schemas.openxmlformats.org/officeDocument/2006/customXml" ds:itemID="{3BA698F8-4846-41FE-BFF7-30C97F3C9B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Littlefield, James A. (CONTR)</dc:creator>
  <cp:lastModifiedBy>Roman-White, Selina (CONTR)</cp:lastModifiedBy>
  <dcterms:created xsi:type="dcterms:W3CDTF">2018-10-09T18:06:12Z</dcterms:created>
  <dcterms:modified xsi:type="dcterms:W3CDTF">2019-01-18T15:24:17Z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