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20" yWindow="210" windowWidth="24915" windowHeight="12015" tabRatio="715" activeTab="1"/>
  </bookViews>
  <sheets>
    <sheet name="Info" sheetId="1" r:id="rId1"/>
    <sheet name="Data Summary" sheetId="2" r:id="rId2"/>
    <sheet name="Reference Source Info" sheetId="4" r:id="rId3"/>
    <sheet name="DQI" sheetId="5" r:id="rId4"/>
    <sheet name="Bulk Terminal" sheetId="6" r:id="rId5"/>
    <sheet name="GHG Emissions" sheetId="9" r:id="rId6"/>
    <sheet name="Air Pollutant Emissions" sheetId="10" r:id="rId7"/>
    <sheet name="Conversions" sheetId="7" r:id="rId8"/>
    <sheet name="Assumptions" sheetId="8" r:id="rId9"/>
    <sheet name="GaBi 5 Import" sheetId="12" r:id="rId10"/>
    <sheet name="Chart" sheetId="13" r:id="rId11"/>
  </sheets>
  <definedNames>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16</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71027" calcMode="manual"/>
</workbook>
</file>

<file path=xl/calcChain.xml><?xml version="1.0" encoding="utf-8"?>
<calcChain xmlns="http://schemas.openxmlformats.org/spreadsheetml/2006/main">
  <c r="B24" i="9" l="1"/>
  <c r="B25" i="9" l="1"/>
  <c r="B26" i="9" s="1"/>
  <c r="B6" i="10" s="1"/>
  <c r="D41" i="2"/>
  <c r="Q24" i="9"/>
  <c r="Q25" i="9"/>
  <c r="Q26" i="9"/>
  <c r="Q28" i="9"/>
  <c r="Q29" i="9"/>
  <c r="Q31" i="9"/>
  <c r="Q32" i="9"/>
  <c r="Q33" i="9"/>
  <c r="D5" i="7"/>
  <c r="B6" i="6"/>
  <c r="I8" i="5"/>
  <c r="N5" i="2" s="1"/>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47" i="2"/>
  <c r="H46" i="2"/>
  <c r="H45" i="2"/>
  <c r="H44" i="2"/>
  <c r="H43" i="2"/>
  <c r="H42" i="2"/>
  <c r="G41" i="2"/>
  <c r="I41" i="2" s="1"/>
  <c r="G35" i="2"/>
  <c r="I35" i="2" s="1"/>
  <c r="B29" i="2"/>
  <c r="B28" i="2"/>
  <c r="B27" i="2"/>
  <c r="B25" i="2"/>
  <c r="B24" i="2"/>
  <c r="B23" i="2"/>
  <c r="G11" i="2"/>
  <c r="D4" i="1"/>
  <c r="D3" i="1"/>
  <c r="C28" i="1" s="1"/>
  <c r="B39" i="10" l="1"/>
  <c r="B32" i="10"/>
  <c r="B38" i="10"/>
  <c r="B37" i="10"/>
  <c r="B30" i="10"/>
  <c r="B40" i="10"/>
  <c r="B33" i="10"/>
  <c r="B31" i="10"/>
  <c r="B25" i="10"/>
  <c r="B18" i="10"/>
  <c r="B11" i="10"/>
  <c r="B24" i="10"/>
  <c r="B17" i="10"/>
  <c r="B10" i="10"/>
  <c r="B26" i="10"/>
  <c r="B19" i="10"/>
  <c r="B23" i="10"/>
  <c r="B16" i="10"/>
  <c r="B15" i="9"/>
  <c r="B12" i="9"/>
  <c r="B11" i="9"/>
  <c r="B9" i="10"/>
  <c r="B14" i="9"/>
  <c r="B7" i="9"/>
  <c r="B12" i="10"/>
  <c r="B13" i="9"/>
  <c r="B6" i="9"/>
  <c r="B16" i="9"/>
  <c r="B5" i="9"/>
  <c r="B17" i="9" l="1"/>
  <c r="B8" i="9"/>
  <c r="B13" i="10"/>
  <c r="E24" i="2" s="1"/>
  <c r="B41" i="10"/>
  <c r="E29" i="2" s="1"/>
  <c r="G47" i="2" s="1"/>
  <c r="I47" i="2" s="1"/>
  <c r="B34" i="10"/>
  <c r="E28" i="2" s="1"/>
  <c r="G46" i="2" s="1"/>
  <c r="I46" i="2" s="1"/>
  <c r="B20" i="10"/>
  <c r="E25" i="2" s="1"/>
  <c r="G44" i="2" s="1"/>
  <c r="I44" i="2" s="1"/>
  <c r="B27" i="10"/>
  <c r="E27" i="2" s="1"/>
  <c r="G45" i="2" s="1"/>
  <c r="I45" i="2" s="1"/>
  <c r="E26" i="2" l="1"/>
  <c r="G43" i="2" s="1"/>
  <c r="I43" i="2" s="1"/>
  <c r="B19" i="9"/>
  <c r="E23" i="2" s="1"/>
  <c r="G42" i="2" s="1"/>
  <c r="I42" i="2" s="1"/>
</calcChain>
</file>

<file path=xl/sharedStrings.xml><?xml version="1.0" encoding="utf-8"?>
<sst xmlns="http://schemas.openxmlformats.org/spreadsheetml/2006/main" count="940" uniqueCount="492">
  <si>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</si>
  <si>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</si>
  <si>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</si>
  <si>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</si>
  <si>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</si>
  <si>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</si>
  <si>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</si>
  <si>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</si>
  <si>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</si>
  <si>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</si>
  <si>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</si>
  <si>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</si>
  <si>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</si>
  <si>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</si>
  <si>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</si>
  <si>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</si>
  <si>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</si>
  <si>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</si>
  <si>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</si>
  <si>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</si>
  <si>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</si>
  <si>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</si>
  <si>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</si>
  <si>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</si>
  <si>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</si>
  <si>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</si>
  <si>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</si>
  <si>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</si>
  <si>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</si>
  <si>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</si>
  <si>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</si>
  <si>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</si>
  <si>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</si>
  <si>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</si>
  <si>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</si>
  <si>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</si>
  <si>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</si>
  <si>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</si>
  <si>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</si>
  <si>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</si>
  <si>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</si>
  <si>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</si>
  <si>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</si>
  <si>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</si>
  <si>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</si>
  <si>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</si>
  <si>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</si>
  <si>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</si>
  <si>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</si>
  <si>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</si>
  <si>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</si>
  <si>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</si>
  <si>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</si>
  <si>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</si>
  <si>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</si>
  <si>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</si>
  <si>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</si>
  <si>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</si>
  <si>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</si>
  <si>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</si>
  <si>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</si>
  <si>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</si>
  <si>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</si>
  <si>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</si>
  <si>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</si>
  <si>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</si>
  <si>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</si>
  <si>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</si>
  <si>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</si>
  <si>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</si>
  <si>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</si>
  <si>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</si>
  <si>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</si>
  <si>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</si>
  <si>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</si>
  <si>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</si>
  <si>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</si>
  <si>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</si>
  <si>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</si>
  <si>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</si>
  <si>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</si>
  <si>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</si>
  <si>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</si>
  <si>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</si>
  <si>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</si>
  <si>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Nitrogen oxides [Inorganic emissions to air]</t>
  </si>
  <si>
    <t>Sulphur dioxide [Inorganic emissions to air]</t>
  </si>
  <si>
    <t>Carbon monoxide [Inorganic emissions to air]</t>
  </si>
  <si>
    <t>Dust (PM10) [Particles to air]</t>
  </si>
  <si>
    <t>Dust (PM2.5) [Particles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</si>
  <si>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</si>
  <si>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</si>
  <si>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</si>
  <si>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</si>
  <si>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</si>
  <si>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</si>
  <si>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</si>
  <si>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</si>
  <si>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</si>
  <si>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</si>
  <si>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</si>
  <si>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</si>
  <si>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</si>
  <si>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</si>
  <si>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</si>
  <si>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</si>
  <si>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</si>
  <si>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</si>
  <si>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</si>
  <si>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</si>
  <si>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</si>
  <si>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</si>
  <si>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</si>
  <si>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</si>
  <si>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</si>
  <si>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</si>
  <si>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</si>
  <si>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</si>
  <si>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</si>
  <si>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</si>
  <si>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</si>
  <si>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</si>
  <si>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</si>
  <si>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</si>
  <si>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</si>
  <si>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</si>
  <si>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</si>
  <si>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</si>
  <si>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</si>
  <si>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</si>
  <si>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</si>
  <si>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</si>
  <si>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</si>
  <si>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</si>
  <si>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</si>
  <si>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</si>
  <si>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</si>
  <si>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</si>
  <si>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</si>
  <si>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</si>
  <si>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</si>
  <si>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</si>
  <si>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</si>
  <si>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</si>
  <si>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</si>
  <si>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</si>
  <si>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</si>
  <si>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</si>
  <si>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</si>
  <si>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</si>
  <si>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</si>
  <si>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</si>
  <si>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</si>
  <si>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</si>
  <si>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</si>
  <si>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</si>
  <si>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</si>
  <si>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</si>
  <si>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</si>
  <si>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</si>
  <si>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</si>
  <si>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</si>
  <si>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</si>
  <si>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</si>
  <si>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</si>
  <si>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</si>
  <si>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</si>
  <si>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</si>
  <si>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</si>
  <si>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</si>
  <si>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</si>
  <si>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</si>
  <si>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</si>
  <si>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</si>
  <si>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</si>
  <si>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</si>
  <si>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</si>
  <si>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</si>
  <si>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</si>
  <si>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</si>
  <si>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</si>
  <si>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</si>
  <si>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</si>
  <si>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</si>
  <si>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</si>
  <si>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</si>
  <si>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</si>
  <si>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</si>
  <si>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</si>
  <si>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</si>
  <si>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</si>
  <si>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</si>
  <si>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</si>
  <si>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</si>
  <si>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</si>
  <si>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</si>
  <si>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</si>
  <si>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</si>
  <si>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</si>
  <si>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</si>
  <si>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</si>
  <si>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</si>
  <si>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</si>
  <si>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</si>
  <si>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</si>
  <si>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</si>
  <si>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</si>
  <si>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</si>
  <si>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</si>
  <si>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</si>
  <si>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</si>
  <si>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</si>
  <si>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</si>
  <si>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</si>
  <si>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</si>
  <si>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</si>
  <si>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</si>
  <si>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</si>
  <si>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</si>
  <si>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</si>
  <si>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</si>
  <si>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</si>
  <si>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</si>
  <si>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</si>
  <si>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</si>
  <si>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</si>
  <si>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</si>
  <si>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</si>
  <si>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</si>
  <si>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</si>
  <si>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</si>
  <si>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</si>
  <si>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Processing capacity</t>
  </si>
  <si>
    <t>mmtpy</t>
  </si>
  <si>
    <t>maximum mass of coal per year</t>
  </si>
  <si>
    <t>Construction</t>
  </si>
  <si>
    <t>NonRoad Diesel Equipment (Landside)</t>
  </si>
  <si>
    <t>NonRoad Diesel Equipment (Over Water)</t>
  </si>
  <si>
    <t>Direct emissions</t>
  </si>
  <si>
    <t>On-Site Diesel Equipment</t>
  </si>
  <si>
    <t>Purchased Energy</t>
  </si>
  <si>
    <t>Operational (Full Build Out)</t>
  </si>
  <si>
    <t>Rail Product Delivery (Transiting)</t>
  </si>
  <si>
    <t>Rail Product Delivery (On-Site)</t>
  </si>
  <si>
    <t>Vessel Product Export (Transiting)</t>
  </si>
  <si>
    <t>Indirect emissions</t>
  </si>
  <si>
    <t>unitless</t>
  </si>
  <si>
    <t>tonne CO2e</t>
  </si>
  <si>
    <t>tonne CO2e/yr</t>
  </si>
  <si>
    <t>tonne</t>
  </si>
  <si>
    <t>kilograms</t>
  </si>
  <si>
    <t>mmt</t>
  </si>
  <si>
    <t>Vessel Product Export (Hoteling)</t>
  </si>
  <si>
    <t>In-Water Bubble Curtains</t>
  </si>
  <si>
    <t>kg CO2e/kg coal</t>
  </si>
  <si>
    <t>yrs</t>
  </si>
  <si>
    <t>Grand Total</t>
  </si>
  <si>
    <t>PM10</t>
  </si>
  <si>
    <t>Vessels in Transit*</t>
  </si>
  <si>
    <t>Vessels Hotelling</t>
  </si>
  <si>
    <t>On-Site Trains**</t>
  </si>
  <si>
    <t>Off-Site Trains</t>
  </si>
  <si>
    <t xml:space="preserve">PM2.5 </t>
  </si>
  <si>
    <t>SO2</t>
  </si>
  <si>
    <t>CO</t>
  </si>
  <si>
    <t>NO2 (Assumes 100% of NOx emissions are NO2)</t>
  </si>
  <si>
    <t>* includes tug assists during maneuvering</t>
  </si>
  <si>
    <t>**Automatic engine shutoff systems (AESS) reduce emissions and will be used, but AESS is not considered in this air emissions analysis</t>
  </si>
  <si>
    <t>tonne PM10/yr</t>
  </si>
  <si>
    <t>tonne PM2.5/yr</t>
  </si>
  <si>
    <t>tonne SO2/yr</t>
  </si>
  <si>
    <t>tonne CO/yr</t>
  </si>
  <si>
    <t>tonne NO2/yr</t>
  </si>
  <si>
    <t>Marine bulk terminal life</t>
  </si>
  <si>
    <t>Vessels in Transit</t>
  </si>
  <si>
    <t>On-Site Trains</t>
  </si>
  <si>
    <t>kg PM10/kg coal</t>
  </si>
  <si>
    <t>kg PM2.5/kg coal</t>
  </si>
  <si>
    <t>kg SO2/kg coal</t>
  </si>
  <si>
    <t>kg CO/kg coal</t>
  </si>
  <si>
    <t>kg NO2/kg coal</t>
  </si>
  <si>
    <t>Annual Facility-Related GHG Emissions (2016)</t>
  </si>
  <si>
    <t>Annual Facility-Related GHG Emissions (2026)</t>
  </si>
  <si>
    <t>N/A</t>
  </si>
  <si>
    <t>Year of Emissions Projection</t>
  </si>
  <si>
    <t>calendar year</t>
  </si>
  <si>
    <t>ENVIRON International Corporation</t>
  </si>
  <si>
    <t>2014</t>
  </si>
  <si>
    <t>June 16, 2014</t>
  </si>
  <si>
    <t>Project Number: 29-24703B</t>
  </si>
  <si>
    <t>Gateway Pacific Terminal Air Quality Technical Report Revised Site Layout</t>
  </si>
  <si>
    <t>ENVIRON International Corporation (2014). Gateway Pacific Terminal Air Quality Technical Report Revised Site Layout.</t>
  </si>
  <si>
    <t>CO2e</t>
  </si>
  <si>
    <t>PM2.5</t>
  </si>
  <si>
    <t>NO2</t>
  </si>
  <si>
    <t>kg/kg</t>
  </si>
  <si>
    <t>[kg/kg] kilograms of CO2e per kilogram of coal processed</t>
  </si>
  <si>
    <t>[kg/kg] kilograms of PM10 per kilogram of coal processed</t>
  </si>
  <si>
    <t>[kg/kg] kilograms of PM2.5 per kilogram of coal processed</t>
  </si>
  <si>
    <t>[kg/kg] kilograms of SO2 per kilogram of coal processed</t>
  </si>
  <si>
    <t>[kg/kg] kilograms of CO per kilogram of coal processed</t>
  </si>
  <si>
    <t>[kg/kg] kilograms of NO2 per kilogram of coal processed</t>
  </si>
  <si>
    <t>Coal</t>
  </si>
  <si>
    <t>Greenhouse Gas Emissions from the Processing of Coal at a Bulk Marine Terminal</t>
  </si>
  <si>
    <t>Marine Bulk Terminal Data</t>
  </si>
  <si>
    <t>Total processing capacity</t>
  </si>
  <si>
    <t>Marine Coal Terminal</t>
  </si>
  <si>
    <t>The air emissions from processing coal at a marine bulk terminal</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</si>
  <si>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coal)</t>
    </r>
  </si>
  <si>
    <t>Coal [Intermediate Product]</t>
  </si>
  <si>
    <t xml:space="preserve">[Resource] </t>
  </si>
  <si>
    <t>Bulk Terminal</t>
  </si>
  <si>
    <t>Calculations: Bulk terminal data</t>
  </si>
  <si>
    <t>GHG Emissions</t>
  </si>
  <si>
    <t>Calculations: CO2e emissions</t>
  </si>
  <si>
    <t>Air Pollution Emissions</t>
  </si>
  <si>
    <t>Calculations: Criteria air pollutant emissions</t>
  </si>
  <si>
    <t>All inputs and outputs</t>
  </si>
  <si>
    <t xml:space="preserve">Slope </t>
  </si>
  <si>
    <t>Intercept</t>
  </si>
  <si>
    <t>x (y=0)</t>
  </si>
  <si>
    <t>maximum mass of other coproducts per year</t>
  </si>
  <si>
    <t>maximum mass of coal and coproducts per year</t>
  </si>
  <si>
    <t>1 (p. 3)</t>
  </si>
  <si>
    <t>Linear increase in emissions from year-to-year as project moves toward full build out</t>
  </si>
  <si>
    <t>100% of NOx emissions are NO2</t>
  </si>
  <si>
    <t>GHG and PM emissions increase at the same rate as project moves toward full build out</t>
  </si>
  <si>
    <t>1,4</t>
  </si>
  <si>
    <t>Air Pollutant Emissions from the Processing of Coal at a Bulk Marine Terminal (projected to 2026)</t>
  </si>
  <si>
    <t>Coproducts result in similar emissions as coal on a per kg basis</t>
  </si>
  <si>
    <t>Coal in</t>
  </si>
  <si>
    <t>Coal out</t>
  </si>
  <si>
    <t>No coal losses are accounted for in this process. The amount of coal entering the terminal equals the amount leaving the terminal</t>
  </si>
  <si>
    <t>This unit process provides a summary of relevant input and output flows associated with the processing of coal at a marine bulk terminal. The input to this process is coal. The outputs are coal and air emissions.</t>
  </si>
  <si>
    <t>No</t>
  </si>
  <si>
    <t>Operational (Full Build Out in 2026)</t>
  </si>
  <si>
    <t>Beginning of Operations to Full Build Out Period</t>
  </si>
  <si>
    <t>Beginning of operations</t>
  </si>
  <si>
    <t>Linear relationship for the rate of emissions increase from the beginning of 2016 (beginning of operations) through 2026 (full build out) -- 11 years</t>
  </si>
  <si>
    <t>End of full build out</t>
  </si>
  <si>
    <t>Emissions factor to project emissions through 2026</t>
  </si>
  <si>
    <t>There is no information on how emissions differ between between processesing coal and processing other products, so it will be assumed that all the processing is coal</t>
  </si>
  <si>
    <t>Processes\NETL Power\Power 2012\Saline Aquifer</t>
  </si>
  <si>
    <t>Database</t>
  </si>
  <si>
    <t>NETL Comp DB with TAR Models Loaded 07132012 - Loaded 10052012 [C:\Users\558108\Documents\GaBi\DB\Converted DBs to GaBi 5.0 Format\NETL Comp DB with TAR Models Loaded 07132012 - Loaded 10052012.GabiDB]</t>
  </si>
  <si>
    <t>Name</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</si>
  <si>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</si>
  <si>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</si>
  <si>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</si>
  <si>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</si>
  <si>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</si>
  <si>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</si>
  <si>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</si>
  <si>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</si>
  <si>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</si>
  <si>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</si>
  <si>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</si>
  <si>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</si>
  <si>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</si>
  <si>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</si>
  <si>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</si>
  <si>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</si>
  <si>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</si>
  <si>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</si>
  <si>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</si>
  <si>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</si>
  <si>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</si>
  <si>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</si>
  <si>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</si>
  <si>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</si>
  <si>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</si>
  <si>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</si>
  <si>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</si>
  <si>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</si>
  <si>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</si>
  <si>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</si>
  <si>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</si>
  <si>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</si>
  <si>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</si>
  <si>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</si>
  <si>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</si>
  <si>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</si>
  <si>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</si>
  <si>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</si>
  <si>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</si>
  <si>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</si>
  <si>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</si>
  <si>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</si>
  <si>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</si>
  <si>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</si>
  <si>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</si>
  <si>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</si>
  <si>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</si>
  <si>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</si>
  <si>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</si>
  <si>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</si>
  <si>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</si>
  <si>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</si>
  <si>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</si>
  <si>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</si>
  <si>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</si>
  <si>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</si>
  <si>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</si>
  <si>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</si>
  <si>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</si>
  <si>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</si>
  <si>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</si>
  <si>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</si>
  <si>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</si>
  <si>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</si>
  <si>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</si>
  <si>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</si>
  <si>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</si>
  <si>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</si>
  <si>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</si>
  <si>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</si>
  <si>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</si>
  <si>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</si>
  <si>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</si>
  <si>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</si>
  <si>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</si>
  <si>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</si>
  <si>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</si>
  <si>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</si>
  <si>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</si>
  <si>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</si>
  <si>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</si>
  <si>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</si>
  <si>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</si>
  <si>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</si>
  <si>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</si>
  <si>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</si>
  <si>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</si>
  <si>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</si>
  <si>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</si>
  <si>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</si>
  <si>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</si>
  <si>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</si>
  <si>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</si>
  <si>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</si>
  <si>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</si>
  <si>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</si>
  <si>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</si>
  <si>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</si>
  <si>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</si>
  <si>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</si>
  <si>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</si>
  <si>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</si>
  <si>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</si>
  <si>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</si>
  <si>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</si>
  <si>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</si>
  <si>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</si>
  <si>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</si>
  <si>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</si>
  <si>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</si>
  <si>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</si>
  <si>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</si>
  <si>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</si>
  <si>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</si>
  <si>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</si>
  <si>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</si>
  <si>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</si>
  <si>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</si>
  <si>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</si>
  <si>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</si>
  <si>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</si>
  <si>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</si>
  <si>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</si>
  <si>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</si>
  <si>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</si>
  <si>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</si>
  <si>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</si>
  <si>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</si>
  <si>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</si>
  <si>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</si>
  <si>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</si>
  <si>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</si>
  <si>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</si>
  <si>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</si>
  <si>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</si>
  <si>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relevant input and output flows associated with the processing of coal at a marine bulk terminal. The input to this process is coal. The outputs are coal and air emissions. The reference flow of this unit process is: 1 kg of Coal</t>
  </si>
  <si>
    <t>GaBi 5 Import</t>
  </si>
  <si>
    <t>Data Summary page formatted for importation into the GaBi 5</t>
  </si>
  <si>
    <t>GaBi 6</t>
  </si>
  <si>
    <t>Marine bulk terminal life was not researched and a reasonable value was chosen</t>
  </si>
  <si>
    <t>This unit process is composed of this document and the file, DF_Stage2_Marine_Coal_Terminal_2015.01.docx, which provides additional details regarding calculations, data quality, and references as relevant.</t>
  </si>
  <si>
    <t>PM25</t>
  </si>
  <si>
    <t>PM_25to10</t>
  </si>
  <si>
    <t>PM10-PM25</t>
  </si>
  <si>
    <t>[kg/kg] kilograms of PM2.5 to PM10 per kilogram of coal processed</t>
  </si>
  <si>
    <t>Dust (PM2.5 - PM10) [Particles to 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</si>
</sst>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409]m/d/yy\ h:mm\ AM/PM;@"/>
  </numFmts>
  <fonts count="51" x14ac:knownFonts="1">
    <font>
      <sz val="11"/>
      <color theme="1"/>
      <name val="Calibri"/>
      <family val="2"/>
      <scheme val="minor"/>
    </font>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name val="Calibri"/>
      <family val="2"/>
      <scheme val="minor"/>
    </font>
    <font>
      <i/>
      <sz val="11"/>
      <color theme="1"/>
      <name val="Calibri"/>
      <family val="2"/>
      <scheme val="minor"/>
    </font>
    <font>
      <i/>
      <sz val="10"/>
      <color theme="1"/>
      <name val="Arial"/>
      <family val="2"/>
    </font>
    <font>
      <sz val="11"/>
      <color rgb="FF3F3F76"/>
      <name val="Calibri"/>
      <family val="2"/>
      <scheme val="minor"/>
    </font>
  </fonts>
  <fills count="4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2" tint="-9.9978637043366805E-2"/>
        <bgColor indexed="64"/>
      </patternFill>
    </fill>
    <fill>
      <patternFill patternType="solid">
        <fgColor rgb="FFFFCC99"/>
      </patternFill>
    </fill>
  </fills>
  <borders count="4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style="medium">
        <color indexed="64"/>
      </right>
      <top style="thin">
        <color indexed="64"/>
      </top>
      <bottom/>
      <diagonal/>
    </border>
  </borders>
  <cellStyleXfs count="99">
    <xf numFmtId="0" fontId="0" fillId="0" borderId="0"/>
    <xf numFmtId="43" fontId="1"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8" fillId="25"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2" borderId="0" applyNumberFormat="0" applyBorder="0" applyAlignment="0" applyProtection="0"/>
    <xf numFmtId="0" fontId="29" fillId="16" borderId="0" applyNumberFormat="0" applyBorder="0" applyAlignment="0" applyProtection="0"/>
    <xf numFmtId="0" fontId="30" fillId="33" borderId="30" applyNumberFormat="0" applyAlignment="0" applyProtection="0"/>
    <xf numFmtId="0" fontId="31" fillId="34" borderId="31" applyNumberFormat="0" applyAlignment="0" applyProtection="0"/>
    <xf numFmtId="43" fontId="2" fillId="0" borderId="0" applyFont="0" applyFill="0" applyBorder="0" applyAlignment="0" applyProtection="0"/>
    <xf numFmtId="166" fontId="2" fillId="0" borderId="0" applyFont="0" applyFill="0" applyBorder="0" applyAlignment="0" applyProtection="0">
      <alignment wrapText="1"/>
    </xf>
    <xf numFmtId="166" fontId="2" fillId="0" borderId="0" applyFont="0" applyFill="0" applyBorder="0" applyAlignment="0" applyProtection="0">
      <alignment wrapText="1"/>
    </xf>
    <xf numFmtId="167" fontId="20" fillId="0" borderId="0" applyFont="0" applyFill="0" applyBorder="0" applyAlignment="0" applyProtection="0">
      <alignment vertical="center"/>
    </xf>
    <xf numFmtId="0" fontId="32" fillId="0" borderId="0" applyNumberFormat="0" applyFill="0" applyBorder="0" applyAlignment="0" applyProtection="0"/>
    <xf numFmtId="0" fontId="33" fillId="17" borderId="0" applyNumberFormat="0" applyBorder="0" applyAlignment="0" applyProtection="0"/>
    <xf numFmtId="0" fontId="34" fillId="0" borderId="32" applyNumberFormat="0" applyFill="0" applyAlignment="0" applyProtection="0"/>
    <xf numFmtId="0" fontId="35" fillId="0" borderId="33" applyNumberFormat="0" applyFill="0" applyAlignment="0" applyProtection="0"/>
    <xf numFmtId="0" fontId="36" fillId="0" borderId="34"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20" borderId="30" applyNumberFormat="0" applyAlignment="0" applyProtection="0"/>
    <xf numFmtId="0" fontId="39" fillId="0" borderId="35" applyNumberFormat="0" applyFill="0" applyAlignment="0" applyProtection="0"/>
    <xf numFmtId="0" fontId="40" fillId="35" borderId="0" applyNumberFormat="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41" fillId="33" borderId="37"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4" fillId="37" borderId="38" applyNumberFormat="0" applyProtection="0">
      <alignment horizontal="center" wrapText="1"/>
    </xf>
    <xf numFmtId="0" fontId="4" fillId="37" borderId="39" applyNumberFormat="0" applyAlignment="0" applyProtection="0">
      <alignment wrapText="1"/>
    </xf>
    <xf numFmtId="0" fontId="2" fillId="38" borderId="0" applyNumberFormat="0" applyBorder="0">
      <alignment horizontal="center" wrapText="1"/>
    </xf>
    <xf numFmtId="0" fontId="2" fillId="38" borderId="0" applyNumberFormat="0" applyBorder="0">
      <alignment horizontal="center" wrapText="1"/>
    </xf>
    <xf numFmtId="0" fontId="2" fillId="39" borderId="40" applyNumberFormat="0">
      <alignment wrapText="1"/>
    </xf>
    <xf numFmtId="0" fontId="2" fillId="39" borderId="40" applyNumberFormat="0">
      <alignment wrapText="1"/>
    </xf>
    <xf numFmtId="0" fontId="2" fillId="39" borderId="0" applyNumberFormat="0" applyBorder="0">
      <alignment wrapText="1"/>
    </xf>
    <xf numFmtId="0" fontId="2" fillId="39" borderId="0" applyNumberFormat="0" applyBorder="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8" fontId="2" fillId="0" borderId="0" applyFill="0" applyBorder="0" applyAlignment="0" applyProtection="0">
      <alignment wrapText="1"/>
    </xf>
    <xf numFmtId="169" fontId="2" fillId="0" borderId="0" applyFill="0" applyBorder="0" applyAlignment="0" applyProtection="0">
      <alignment wrapText="1"/>
    </xf>
    <xf numFmtId="169" fontId="2" fillId="0" borderId="0" applyFill="0" applyBorder="0" applyAlignment="0" applyProtection="0">
      <alignment wrapText="1"/>
    </xf>
    <xf numFmtId="170" fontId="2" fillId="0" borderId="0" applyFill="0" applyBorder="0" applyAlignment="0" applyProtection="0">
      <alignment wrapText="1"/>
    </xf>
    <xf numFmtId="170"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8" fontId="2" fillId="0" borderId="0" applyFill="0" applyBorder="0" applyAlignment="0" applyProtection="0">
      <alignment wrapText="1"/>
    </xf>
    <xf numFmtId="0" fontId="42"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171" fontId="43" fillId="0" borderId="0">
      <alignment horizontal="center" vertical="center"/>
    </xf>
    <xf numFmtId="0" fontId="44" fillId="0" borderId="0" applyNumberFormat="0" applyFill="0" applyBorder="0" applyAlignment="0" applyProtection="0"/>
    <xf numFmtId="0" fontId="45" fillId="0" borderId="41" applyNumberFormat="0" applyFill="0" applyAlignment="0" applyProtection="0"/>
    <xf numFmtId="0" fontId="46" fillId="0" borderId="0" applyNumberFormat="0" applyFill="0" applyBorder="0" applyAlignment="0" applyProtection="0"/>
    <xf numFmtId="172" fontId="2" fillId="0" borderId="0">
      <alignment horizontal="center" vertical="center"/>
    </xf>
    <xf numFmtId="172" fontId="2" fillId="0" borderId="0">
      <alignment horizontal="center" vertical="center"/>
    </xf>
    <xf numFmtId="0" fontId="50" fillId="41" borderId="42" applyNumberFormat="0" applyAlignment="0" applyProtection="0"/>
  </cellStyleXfs>
  <cellXfs count="342">
    <xf numFmtId="0" fontId="0" fillId="0" borderId="0" xfId="0"/>
    <xf numFmtId="0" fontId="3" fillId="2" borderId="0" xfId="2" applyFont="1" applyFill="1" applyAlignment="1"/>
    <xf numFmtId="0" fontId="2" fillId="2" borderId="0" xfId="2" applyFill="1"/>
    <xf numFmtId="0" fontId="2" fillId="0" borderId="0" xfId="2"/>
    <xf numFmtId="0" fontId="4" fillId="3" borderId="1" xfId="2" applyFont="1" applyFill="1" applyBorder="1" applyAlignment="1">
      <alignment horizontal="left" vertical="center"/>
    </xf>
    <xf numFmtId="0" fontId="4" fillId="3" borderId="1" xfId="2" applyFont="1" applyFill="1" applyBorder="1" applyAlignment="1">
      <alignment horizontal="left" vertical="center" wrapText="1"/>
    </xf>
    <xf numFmtId="0" fontId="4" fillId="2" borderId="0" xfId="2" applyFont="1" applyFill="1"/>
    <xf numFmtId="0" fontId="2" fillId="4" borderId="6" xfId="2" applyFont="1" applyFill="1" applyBorder="1" applyAlignment="1">
      <alignment horizontal="left" vertical="center"/>
    </xf>
    <xf numFmtId="0" fontId="2" fillId="0" borderId="0" xfId="2" applyFill="1"/>
    <xf numFmtId="0" fontId="2" fillId="4" borderId="9" xfId="2" applyFont="1" applyFill="1" applyBorder="1" applyAlignment="1">
      <alignment horizontal="left" vertical="center"/>
    </xf>
    <xf numFmtId="0" fontId="2" fillId="5" borderId="9" xfId="2" applyFont="1" applyFill="1" applyBorder="1" applyAlignment="1">
      <alignment horizontal="left" vertical="center"/>
    </xf>
    <xf numFmtId="0" fontId="2" fillId="5" borderId="10" xfId="2" applyFont="1" applyFill="1" applyBorder="1" applyAlignment="1">
      <alignment horizontal="left" vertical="center"/>
    </xf>
    <xf numFmtId="0" fontId="2" fillId="5" borderId="13" xfId="2" applyFont="1" applyFill="1" applyBorder="1" applyAlignment="1">
      <alignment horizontal="left" vertical="center"/>
    </xf>
    <xf numFmtId="14" fontId="2" fillId="2" borderId="0" xfId="2" applyNumberFormat="1" applyFont="1" applyFill="1" applyAlignment="1">
      <alignment horizontal="left"/>
    </xf>
    <xf numFmtId="0" fontId="2" fillId="2" borderId="0" xfId="2" applyFont="1" applyFill="1"/>
    <xf numFmtId="0" fontId="2" fillId="6" borderId="0" xfId="2" applyFont="1" applyFill="1"/>
    <xf numFmtId="0" fontId="2" fillId="6" borderId="0" xfId="2" applyFill="1"/>
    <xf numFmtId="49" fontId="2" fillId="2" borderId="0" xfId="2" applyNumberFormat="1" applyFont="1" applyFill="1"/>
    <xf numFmtId="0" fontId="4" fillId="0" borderId="1" xfId="2" applyFont="1" applyBorder="1" applyAlignment="1" applyProtection="1">
      <protection locked="0"/>
    </xf>
    <xf numFmtId="0" fontId="2" fillId="0" borderId="17" xfId="2" applyBorder="1" applyAlignment="1" applyProtection="1">
      <protection locked="0"/>
    </xf>
    <xf numFmtId="0" fontId="2" fillId="0" borderId="18" xfId="2" applyBorder="1" applyProtection="1">
      <protection locked="0"/>
    </xf>
    <xf numFmtId="0" fontId="4" fillId="0" borderId="18" xfId="2" applyFont="1" applyBorder="1" applyProtection="1">
      <protection locked="0"/>
    </xf>
    <xf numFmtId="0" fontId="2" fillId="2" borderId="0" xfId="2" applyFill="1" applyAlignment="1">
      <alignment horizontal="center"/>
    </xf>
    <xf numFmtId="0" fontId="4" fillId="7" borderId="0" xfId="2" applyFont="1" applyFill="1" applyBorder="1" applyAlignment="1" applyProtection="1">
      <alignment horizontal="left"/>
      <protection locked="0"/>
    </xf>
    <xf numFmtId="0" fontId="2" fillId="2" borderId="0" xfId="2" applyFill="1" applyAlignment="1">
      <alignment horizontal="right"/>
    </xf>
    <xf numFmtId="0" fontId="2" fillId="0" borderId="2" xfId="2" applyFill="1" applyBorder="1"/>
    <xf numFmtId="0" fontId="2" fillId="0" borderId="4" xfId="2" applyFill="1" applyBorder="1"/>
    <xf numFmtId="0" fontId="2" fillId="2" borderId="0" xfId="2" applyFill="1" applyBorder="1" applyAlignment="1">
      <alignment vertical="top" wrapText="1"/>
    </xf>
    <xf numFmtId="0" fontId="7" fillId="2" borderId="0" xfId="2" applyFont="1" applyFill="1"/>
    <xf numFmtId="0" fontId="7" fillId="0" borderId="0" xfId="2" applyFont="1"/>
    <xf numFmtId="0" fontId="9" fillId="8" borderId="19" xfId="2" applyFont="1" applyFill="1" applyBorder="1"/>
    <xf numFmtId="0" fontId="2" fillId="8" borderId="20" xfId="2" applyFill="1" applyBorder="1"/>
    <xf numFmtId="0" fontId="2" fillId="8" borderId="21" xfId="2" applyFill="1" applyBorder="1"/>
    <xf numFmtId="0" fontId="2" fillId="8" borderId="22" xfId="2" applyFill="1" applyBorder="1"/>
    <xf numFmtId="0" fontId="2" fillId="8" borderId="0" xfId="2" applyFill="1" applyBorder="1"/>
    <xf numFmtId="0" fontId="2" fillId="8" borderId="23" xfId="2" applyFill="1" applyBorder="1"/>
    <xf numFmtId="0" fontId="10" fillId="8" borderId="24" xfId="0" applyFont="1" applyFill="1" applyBorder="1"/>
    <xf numFmtId="0" fontId="2" fillId="8" borderId="9" xfId="2" applyFill="1" applyBorder="1"/>
    <xf numFmtId="0" fontId="2" fillId="8" borderId="25" xfId="2" applyFill="1" applyBorder="1"/>
    <xf numFmtId="0" fontId="6" fillId="2" borderId="0" xfId="2" applyFont="1" applyFill="1" applyAlignment="1">
      <alignment horizontal="center"/>
    </xf>
    <xf numFmtId="0" fontId="4" fillId="3" borderId="16" xfId="2" applyFont="1" applyFill="1" applyBorder="1" applyAlignment="1">
      <alignment horizontal="center"/>
    </xf>
    <xf numFmtId="0" fontId="2" fillId="0" borderId="16" xfId="2" applyFont="1" applyBorder="1" applyProtection="1">
      <protection locked="0"/>
    </xf>
    <xf numFmtId="0" fontId="13" fillId="0" borderId="16" xfId="0" applyFont="1" applyFill="1" applyBorder="1" applyAlignment="1">
      <alignment wrapText="1"/>
    </xf>
    <xf numFmtId="0" fontId="13" fillId="0" borderId="16" xfId="0" applyFont="1" applyBorder="1" applyProtection="1">
      <protection locked="0"/>
    </xf>
    <xf numFmtId="0" fontId="13" fillId="0" borderId="16" xfId="0" applyFont="1" applyFill="1" applyBorder="1" applyProtection="1">
      <protection locked="0"/>
    </xf>
    <xf numFmtId="0" fontId="13" fillId="0" borderId="16" xfId="0" applyFont="1" applyBorder="1" applyAlignment="1" applyProtection="1">
      <alignment horizontal="center"/>
      <protection locked="0"/>
    </xf>
    <xf numFmtId="0" fontId="4" fillId="9" borderId="16" xfId="2" applyFont="1" applyFill="1" applyBorder="1"/>
    <xf numFmtId="0" fontId="2" fillId="9" borderId="16" xfId="2" applyFill="1" applyBorder="1" applyAlignment="1">
      <alignment vertical="top"/>
    </xf>
    <xf numFmtId="0" fontId="2" fillId="9" borderId="16" xfId="2" applyFill="1" applyBorder="1"/>
    <xf numFmtId="0" fontId="2" fillId="9" borderId="16" xfId="2" applyFill="1" applyBorder="1" applyAlignment="1">
      <alignment horizontal="left"/>
    </xf>
    <xf numFmtId="0" fontId="2" fillId="9" borderId="16" xfId="2" applyFill="1" applyBorder="1" applyAlignment="1"/>
    <xf numFmtId="0" fontId="2" fillId="9" borderId="10" xfId="2" applyFill="1" applyBorder="1" applyAlignment="1"/>
    <xf numFmtId="0" fontId="2" fillId="9" borderId="17" xfId="2" applyFill="1" applyBorder="1" applyAlignment="1"/>
    <xf numFmtId="0" fontId="13" fillId="0" borderId="16" xfId="0" applyFont="1" applyFill="1" applyBorder="1" applyAlignment="1">
      <alignment horizontal="left" vertical="top" wrapText="1"/>
    </xf>
    <xf numFmtId="0" fontId="13" fillId="0" borderId="16" xfId="0" applyFont="1" applyBorder="1" applyAlignment="1">
      <alignment horizontal="left" vertical="top"/>
    </xf>
    <xf numFmtId="0" fontId="2"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2" fontId="13" fillId="10" borderId="16" xfId="0" applyNumberFormat="1"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2" fillId="0" borderId="16" xfId="2" applyBorder="1" applyAlignment="1" applyProtection="1">
      <alignment vertical="top" wrapText="1"/>
      <protection locked="0"/>
    </xf>
    <xf numFmtId="0" fontId="13" fillId="0" borderId="16" xfId="0" applyFont="1" applyFill="1" applyBorder="1"/>
    <xf numFmtId="0" fontId="2" fillId="0" borderId="16" xfId="2" applyFont="1" applyBorder="1" applyAlignment="1" applyProtection="1">
      <alignment vertical="top"/>
      <protection locked="0"/>
    </xf>
    <xf numFmtId="0" fontId="13" fillId="0" borderId="16" xfId="0" applyFont="1" applyBorder="1"/>
    <xf numFmtId="0" fontId="4" fillId="9" borderId="16" xfId="2" applyFont="1" applyFill="1" applyBorder="1" applyAlignment="1">
      <alignment vertical="top"/>
    </xf>
    <xf numFmtId="0" fontId="2" fillId="9" borderId="16" xfId="2" applyFill="1" applyBorder="1" applyAlignment="1">
      <alignment horizontal="center" vertical="top"/>
    </xf>
    <xf numFmtId="0" fontId="2" fillId="9" borderId="16" xfId="2" applyFill="1" applyBorder="1" applyAlignment="1">
      <alignment vertical="top" wrapText="1"/>
    </xf>
    <xf numFmtId="0" fontId="2" fillId="0" borderId="16" xfId="2" applyFont="1" applyFill="1" applyBorder="1" applyAlignment="1" applyProtection="1">
      <alignment vertical="top"/>
      <protection locked="0"/>
    </xf>
    <xf numFmtId="0" fontId="2" fillId="0" borderId="16" xfId="2" applyFont="1" applyFill="1" applyBorder="1"/>
    <xf numFmtId="0" fontId="13" fillId="0" borderId="16" xfId="0" applyFont="1" applyBorder="1" applyAlignment="1" applyProtection="1">
      <alignment vertical="top"/>
      <protection locked="0"/>
    </xf>
    <xf numFmtId="0" fontId="2" fillId="0" borderId="16" xfId="2" applyFill="1" applyBorder="1" applyAlignment="1" applyProtection="1">
      <alignment horizontal="center" vertical="top" wrapText="1"/>
      <protection locked="0"/>
    </xf>
    <xf numFmtId="0" fontId="13" fillId="0" borderId="16" xfId="0" applyFont="1" applyBorder="1" applyAlignment="1">
      <alignment vertical="top"/>
    </xf>
    <xf numFmtId="0" fontId="2" fillId="0" borderId="16" xfId="0" applyFont="1" applyBorder="1" applyAlignment="1">
      <alignment vertical="top"/>
    </xf>
    <xf numFmtId="0" fontId="2" fillId="0" borderId="16" xfId="0" applyFont="1" applyBorder="1"/>
    <xf numFmtId="0" fontId="2" fillId="9" borderId="16" xfId="2" applyFont="1" applyFill="1" applyBorder="1" applyAlignment="1">
      <alignment vertical="top"/>
    </xf>
    <xf numFmtId="11" fontId="2" fillId="9" borderId="16" xfId="1" applyNumberFormat="1" applyFont="1" applyFill="1" applyBorder="1" applyAlignment="1" applyProtection="1">
      <alignment vertical="top"/>
      <protection hidden="1"/>
    </xf>
    <xf numFmtId="0" fontId="2" fillId="9" borderId="16" xfId="2" applyFill="1" applyBorder="1" applyAlignment="1" applyProtection="1">
      <alignment vertical="top"/>
      <protection hidden="1"/>
    </xf>
    <xf numFmtId="0" fontId="8" fillId="2" borderId="0" xfId="2" applyFont="1" applyFill="1"/>
    <xf numFmtId="0" fontId="4" fillId="0" borderId="0" xfId="2" applyFont="1"/>
    <xf numFmtId="0" fontId="14" fillId="2" borderId="0" xfId="2" applyFont="1" applyFill="1"/>
    <xf numFmtId="0" fontId="15" fillId="0" borderId="0" xfId="2" applyFont="1" applyFill="1" applyAlignment="1">
      <alignment horizontal="center"/>
    </xf>
    <xf numFmtId="0" fontId="4" fillId="3" borderId="0" xfId="2" applyFont="1" applyFill="1" applyAlignment="1">
      <alignment vertical="top" wrapText="1"/>
    </xf>
    <xf numFmtId="0" fontId="16"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3" borderId="0" xfId="2" applyFill="1" applyAlignment="1">
      <alignment vertical="top" wrapText="1"/>
    </xf>
    <xf numFmtId="0" fontId="2" fillId="11" borderId="0" xfId="2" applyFont="1" applyFill="1" applyAlignment="1" applyProtection="1">
      <alignment vertical="top" wrapText="1"/>
      <protection hidden="1"/>
    </xf>
    <xf numFmtId="0" fontId="4" fillId="11" borderId="0" xfId="2" applyFont="1" applyFill="1" applyAlignment="1" applyProtection="1">
      <alignment horizontal="left" vertical="top" wrapText="1"/>
      <protection hidden="1"/>
    </xf>
    <xf numFmtId="0" fontId="4" fillId="11" borderId="0" xfId="2" applyFont="1" applyFill="1" applyAlignment="1" applyProtection="1">
      <alignment horizontal="center" vertical="top" wrapText="1"/>
      <protection hidden="1"/>
    </xf>
    <xf numFmtId="0" fontId="4" fillId="11" borderId="0" xfId="2" applyFont="1" applyFill="1" applyAlignment="1" applyProtection="1">
      <alignment vertical="top" wrapText="1"/>
      <protection hidden="1"/>
    </xf>
    <xf numFmtId="0" fontId="2" fillId="0" borderId="0" xfId="2" applyFont="1" applyFill="1" applyAlignment="1">
      <alignment vertical="top" wrapText="1"/>
    </xf>
    <xf numFmtId="0" fontId="2" fillId="0" borderId="0" xfId="2" applyFont="1" applyFill="1" applyAlignment="1" applyProtection="1">
      <alignment horizontal="left" vertical="top" wrapText="1"/>
      <protection locked="0"/>
    </xf>
    <xf numFmtId="0" fontId="2" fillId="0" borderId="0" xfId="2"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2" fillId="0" borderId="0" xfId="2" applyFill="1" applyAlignment="1" applyProtection="1">
      <alignment vertical="top" wrapText="1"/>
      <protection locked="0"/>
    </xf>
    <xf numFmtId="0" fontId="2" fillId="0" borderId="0" xfId="2" applyFill="1" applyProtection="1">
      <protection locked="0"/>
    </xf>
    <xf numFmtId="0" fontId="5" fillId="0" borderId="0" xfId="2" applyFont="1" applyFill="1" applyAlignment="1" applyProtection="1">
      <alignment horizontal="left" vertical="top" wrapText="1"/>
      <protection locked="0"/>
    </xf>
    <xf numFmtId="0" fontId="12" fillId="0" borderId="0" xfId="2" applyFont="1" applyFill="1" applyAlignment="1" applyProtection="1">
      <alignment horizontal="left" vertical="top" wrapText="1"/>
      <protection locked="0"/>
    </xf>
    <xf numFmtId="0" fontId="2" fillId="0" borderId="0" xfId="2" applyFont="1" applyFill="1" applyAlignment="1" applyProtection="1">
      <alignment vertical="top" wrapText="1"/>
      <protection locked="0"/>
    </xf>
    <xf numFmtId="0" fontId="2" fillId="12" borderId="0" xfId="2" applyFont="1" applyFill="1" applyAlignment="1">
      <alignment vertical="top" wrapText="1"/>
    </xf>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Font="1" applyFill="1" applyAlignment="1" applyProtection="1">
      <alignment vertical="top" wrapText="1"/>
      <protection locked="0"/>
    </xf>
    <xf numFmtId="0" fontId="2" fillId="12" borderId="0" xfId="2" applyFill="1" applyProtection="1">
      <protection locked="0"/>
    </xf>
    <xf numFmtId="0" fontId="6" fillId="12" borderId="0" xfId="2" applyFont="1" applyFill="1" applyProtection="1">
      <protection locked="0"/>
    </xf>
    <xf numFmtId="49" fontId="2" fillId="0" borderId="0" xfId="2" applyNumberFormat="1" applyFont="1" applyFill="1" applyAlignment="1" applyProtection="1">
      <alignment horizontal="left" vertical="top" wrapText="1"/>
      <protection locked="0"/>
    </xf>
    <xf numFmtId="49" fontId="2" fillId="0" borderId="0" xfId="2" applyNumberFormat="1" applyFill="1" applyAlignment="1" applyProtection="1">
      <alignment horizontal="left" vertical="top" wrapText="1"/>
      <protection locked="0"/>
    </xf>
    <xf numFmtId="49" fontId="13" fillId="0" borderId="0" xfId="0" applyNumberFormat="1" applyFont="1" applyFill="1" applyAlignment="1" applyProtection="1">
      <alignment horizontal="left" vertical="top" wrapText="1"/>
      <protection locked="0"/>
    </xf>
    <xf numFmtId="49" fontId="2" fillId="0" borderId="0" xfId="2" applyNumberFormat="1" applyFill="1" applyAlignment="1" applyProtection="1">
      <alignment vertical="top" wrapText="1"/>
      <protection locked="0"/>
    </xf>
    <xf numFmtId="49" fontId="2" fillId="0" borderId="0" xfId="2" applyNumberFormat="1" applyFill="1" applyProtection="1">
      <protection locked="0"/>
    </xf>
    <xf numFmtId="0" fontId="2" fillId="12" borderId="0" xfId="3" applyFont="1" applyFill="1" applyAlignment="1" applyProtection="1">
      <alignment horizontal="left" vertical="top" wrapText="1"/>
      <protection locked="0"/>
    </xf>
    <xf numFmtId="49" fontId="2" fillId="12" borderId="0" xfId="2" applyNumberFormat="1" applyFont="1" applyFill="1" applyAlignment="1" applyProtection="1">
      <alignment horizontal="left" vertical="top" wrapText="1"/>
      <protection locked="0"/>
    </xf>
    <xf numFmtId="49" fontId="2" fillId="12" borderId="0" xfId="2" applyNumberFormat="1" applyFill="1" applyAlignment="1" applyProtection="1">
      <alignment horizontal="left" vertical="top" wrapText="1"/>
      <protection locked="0"/>
    </xf>
    <xf numFmtId="49" fontId="13" fillId="12" borderId="0" xfId="0" applyNumberFormat="1" applyFont="1" applyFill="1" applyAlignment="1" applyProtection="1">
      <alignment horizontal="left" vertical="top" wrapText="1"/>
      <protection locked="0"/>
    </xf>
    <xf numFmtId="49" fontId="2" fillId="12" borderId="0" xfId="2" applyNumberFormat="1" applyFill="1" applyAlignment="1" applyProtection="1">
      <alignment vertical="top" wrapText="1"/>
      <protection locked="0"/>
    </xf>
    <xf numFmtId="49" fontId="2" fillId="12" borderId="0" xfId="2" applyNumberFormat="1" applyFill="1" applyProtection="1">
      <protection locked="0"/>
    </xf>
    <xf numFmtId="0" fontId="12" fillId="12" borderId="0" xfId="2" applyFont="1" applyFill="1" applyAlignment="1" applyProtection="1">
      <alignment horizontal="left"/>
      <protection locked="0"/>
    </xf>
    <xf numFmtId="0" fontId="2" fillId="0" borderId="0" xfId="2" applyFont="1" applyFill="1" applyAlignment="1">
      <alignment horizontal="left" vertical="top"/>
    </xf>
    <xf numFmtId="0" fontId="13" fillId="0" borderId="0" xfId="0" applyFont="1" applyAlignment="1">
      <alignment horizontal="left" vertical="top"/>
    </xf>
    <xf numFmtId="0" fontId="2" fillId="0" borderId="0" xfId="2" applyFont="1" applyAlignment="1">
      <alignment horizontal="left" vertical="top"/>
    </xf>
    <xf numFmtId="0" fontId="2" fillId="0" borderId="0" xfId="0" applyFont="1" applyFill="1" applyAlignment="1" applyProtection="1">
      <alignment horizontal="left" vertical="top"/>
      <protection locked="0"/>
    </xf>
    <xf numFmtId="0" fontId="17" fillId="0" borderId="0" xfId="3" applyFont="1" applyFill="1" applyAlignment="1" applyProtection="1">
      <alignment horizontal="left" vertical="top"/>
      <protection locked="0"/>
    </xf>
    <xf numFmtId="0" fontId="2" fillId="0" borderId="0" xfId="2" applyFont="1" applyFill="1" applyAlignment="1" applyProtection="1">
      <alignment horizontal="left" vertical="top"/>
      <protection locked="0"/>
    </xf>
    <xf numFmtId="0" fontId="2" fillId="0" borderId="0" xfId="3" applyFont="1" applyFill="1" applyAlignment="1" applyProtection="1">
      <alignment horizontal="left" vertical="top"/>
      <protection locked="0"/>
    </xf>
    <xf numFmtId="49" fontId="2"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2" fillId="0" borderId="0" xfId="2" applyNumberFormat="1" applyFont="1" applyAlignment="1">
      <alignment horizontal="left" vertical="top" wrapText="1"/>
    </xf>
    <xf numFmtId="49" fontId="2" fillId="0" borderId="0" xfId="0" applyNumberFormat="1" applyFont="1" applyFill="1" applyAlignment="1" applyProtection="1">
      <alignment horizontal="left" vertical="top" wrapText="1"/>
      <protection locked="0"/>
    </xf>
    <xf numFmtId="49" fontId="17" fillId="0" borderId="0" xfId="3" applyNumberFormat="1" applyFont="1" applyFill="1" applyAlignment="1" applyProtection="1">
      <alignment horizontal="left" vertical="top" wrapText="1"/>
      <protection locked="0"/>
    </xf>
    <xf numFmtId="49" fontId="2" fillId="0" borderId="0" xfId="3" applyNumberFormat="1" applyFont="1" applyFill="1" applyAlignment="1" applyProtection="1">
      <alignment horizontal="left" vertical="top" wrapText="1"/>
      <protection locked="0"/>
    </xf>
    <xf numFmtId="0" fontId="2" fillId="12" borderId="0" xfId="0" applyFont="1" applyFill="1" applyAlignment="1" applyProtection="1">
      <alignment horizontal="left" vertical="top" wrapText="1"/>
      <protection locked="0"/>
    </xf>
    <xf numFmtId="0" fontId="2" fillId="12" borderId="0" xfId="2"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2" fillId="12" borderId="0" xfId="2" applyFont="1" applyFill="1" applyProtection="1">
      <protection locked="0"/>
    </xf>
    <xf numFmtId="0" fontId="2" fillId="13" borderId="0" xfId="2" applyFill="1" applyAlignment="1">
      <alignment vertical="top" wrapText="1"/>
    </xf>
    <xf numFmtId="0" fontId="2" fillId="13" borderId="0" xfId="2" applyFill="1" applyAlignment="1">
      <alignment horizontal="left" vertical="top" wrapText="1"/>
    </xf>
    <xf numFmtId="0" fontId="8" fillId="0" borderId="0" xfId="2" applyFont="1" applyFill="1" applyAlignment="1">
      <alignment wrapText="1"/>
    </xf>
    <xf numFmtId="0" fontId="2" fillId="0" borderId="0" xfId="2" applyAlignment="1">
      <alignment horizontal="left" vertical="top" wrapText="1"/>
    </xf>
    <xf numFmtId="0" fontId="2" fillId="0" borderId="0" xfId="2" applyAlignment="1">
      <alignment vertical="top" wrapText="1"/>
    </xf>
    <xf numFmtId="0" fontId="4" fillId="0" borderId="0" xfId="2" applyFont="1" applyAlignment="1">
      <alignment vertical="top" wrapText="1"/>
    </xf>
    <xf numFmtId="0" fontId="4" fillId="0" borderId="0" xfId="2" applyFont="1" applyAlignment="1">
      <alignment horizontal="left" vertical="top" wrapText="1"/>
    </xf>
    <xf numFmtId="0" fontId="14" fillId="0" borderId="0" xfId="2" applyFont="1" applyAlignment="1">
      <alignment horizontal="left"/>
    </xf>
    <xf numFmtId="0" fontId="2" fillId="0" borderId="0" xfId="2" applyAlignment="1">
      <alignment horizontal="left"/>
    </xf>
    <xf numFmtId="0" fontId="18" fillId="0" borderId="0" xfId="2" applyFont="1" applyFill="1"/>
    <xf numFmtId="0" fontId="2" fillId="0" borderId="0" xfId="2" applyFont="1" applyAlignment="1">
      <alignment horizontal="left" wrapText="1"/>
    </xf>
    <xf numFmtId="0" fontId="4" fillId="0" borderId="16" xfId="2" applyFont="1" applyBorder="1" applyAlignment="1">
      <alignment horizontal="left"/>
    </xf>
    <xf numFmtId="0" fontId="2" fillId="0" borderId="16" xfId="2" applyFont="1" applyBorder="1" applyAlignment="1">
      <alignment horizontal="left" wrapText="1"/>
    </xf>
    <xf numFmtId="0" fontId="2" fillId="0" borderId="16" xfId="2" applyFont="1" applyBorder="1" applyAlignment="1">
      <alignment horizontal="left"/>
    </xf>
    <xf numFmtId="0" fontId="2" fillId="0" borderId="16" xfId="2" applyFont="1" applyBorder="1"/>
    <xf numFmtId="0" fontId="2" fillId="0" borderId="16" xfId="2" applyBorder="1"/>
    <xf numFmtId="0" fontId="2"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2" fillId="5" borderId="16" xfId="2" applyFont="1" applyFill="1" applyBorder="1" applyAlignment="1">
      <alignment horizontal="left"/>
    </xf>
    <xf numFmtId="0" fontId="4" fillId="0" borderId="16" xfId="2" applyFont="1" applyFill="1" applyBorder="1" applyAlignment="1">
      <alignment horizontal="left"/>
    </xf>
    <xf numFmtId="0" fontId="2" fillId="0" borderId="16" xfId="2" applyBorder="1" applyAlignment="1">
      <alignment horizontal="left"/>
    </xf>
    <xf numFmtId="0" fontId="4" fillId="14" borderId="16" xfId="2" applyFont="1" applyFill="1" applyBorder="1" applyAlignment="1">
      <alignment horizontal="left" wrapText="1"/>
    </xf>
    <xf numFmtId="0" fontId="19" fillId="7" borderId="0" xfId="2" applyFont="1" applyFill="1"/>
    <xf numFmtId="0" fontId="2" fillId="7" borderId="0" xfId="2" applyFill="1"/>
    <xf numFmtId="0" fontId="4" fillId="10" borderId="28" xfId="2" applyFont="1" applyFill="1" applyBorder="1" applyAlignment="1">
      <alignment horizontal="center"/>
    </xf>
    <xf numFmtId="0" fontId="20" fillId="0" borderId="28" xfId="2" applyFont="1" applyBorder="1" applyAlignment="1">
      <alignment wrapText="1"/>
    </xf>
    <xf numFmtId="0" fontId="21" fillId="0" borderId="28" xfId="2" applyFont="1" applyBorder="1" applyAlignment="1">
      <alignment wrapText="1"/>
    </xf>
    <xf numFmtId="0" fontId="4" fillId="0" borderId="27" xfId="2" applyFont="1" applyBorder="1" applyAlignment="1">
      <alignment wrapText="1"/>
    </xf>
    <xf numFmtId="0" fontId="4"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2" fillId="0" borderId="0" xfId="0" applyFont="1"/>
    <xf numFmtId="0" fontId="4" fillId="0" borderId="19" xfId="0" applyFont="1" applyBorder="1" applyAlignment="1">
      <alignment horizontal="left" vertical="center"/>
    </xf>
    <xf numFmtId="0" fontId="2" fillId="0" borderId="20" xfId="0" applyFont="1" applyBorder="1"/>
    <xf numFmtId="0" fontId="2" fillId="0" borderId="21" xfId="0" applyFont="1" applyBorder="1"/>
    <xf numFmtId="0" fontId="0" fillId="0" borderId="22" xfId="0" applyBorder="1"/>
    <xf numFmtId="0" fontId="4" fillId="0" borderId="0" xfId="0" applyFont="1" applyAlignment="1">
      <alignment wrapText="1"/>
    </xf>
    <xf numFmtId="0" fontId="4" fillId="0" borderId="1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2" fillId="0" borderId="24" xfId="0" applyFont="1" applyBorder="1"/>
    <xf numFmtId="0" fontId="2" fillId="0" borderId="0" xfId="2" applyFill="1" applyBorder="1"/>
    <xf numFmtId="0" fontId="24" fillId="0" borderId="0" xfId="2" applyFont="1" applyFill="1" applyBorder="1"/>
    <xf numFmtId="0" fontId="13" fillId="6" borderId="0" xfId="2" applyFont="1" applyFill="1" applyBorder="1"/>
    <xf numFmtId="0" fontId="25" fillId="0" borderId="0" xfId="2" applyFont="1" applyFill="1" applyBorder="1" applyAlignment="1">
      <alignment horizontal="left"/>
    </xf>
    <xf numFmtId="0" fontId="25" fillId="0" borderId="0" xfId="2" applyFont="1" applyFill="1" applyBorder="1"/>
    <xf numFmtId="0" fontId="24" fillId="0" borderId="22" xfId="2" applyFont="1" applyFill="1" applyBorder="1"/>
    <xf numFmtId="0" fontId="13" fillId="0" borderId="0" xfId="2" applyFont="1" applyFill="1"/>
    <xf numFmtId="0" fontId="26" fillId="0" borderId="0" xfId="2" applyFont="1" applyFill="1"/>
    <xf numFmtId="0" fontId="13" fillId="0" borderId="0" xfId="2" applyFont="1" applyFill="1" applyAlignment="1">
      <alignment horizontal="left"/>
    </xf>
    <xf numFmtId="0" fontId="13" fillId="0" borderId="22" xfId="2" applyFont="1" applyFill="1" applyBorder="1"/>
    <xf numFmtId="0" fontId="25" fillId="0" borderId="9" xfId="2" applyFont="1" applyFill="1" applyBorder="1" applyAlignment="1">
      <alignment horizontal="left"/>
    </xf>
    <xf numFmtId="0" fontId="4" fillId="0" borderId="9" xfId="2" applyFont="1" applyFill="1" applyBorder="1"/>
    <xf numFmtId="0" fontId="13" fillId="0" borderId="9" xfId="2" applyFont="1" applyFill="1" applyBorder="1"/>
    <xf numFmtId="0" fontId="13" fillId="0" borderId="24" xfId="2" applyFont="1" applyFill="1" applyBorder="1"/>
    <xf numFmtId="0" fontId="13" fillId="0" borderId="22" xfId="0" applyFont="1" applyBorder="1"/>
    <xf numFmtId="0" fontId="13" fillId="0" borderId="0" xfId="0" applyFont="1"/>
    <xf numFmtId="0" fontId="2" fillId="0" borderId="0" xfId="2" applyFont="1" applyFill="1"/>
    <xf numFmtId="0" fontId="2" fillId="0" borderId="0" xfId="2" applyFont="1" applyFill="1" applyAlignment="1">
      <alignment horizontal="right"/>
    </xf>
    <xf numFmtId="0" fontId="2" fillId="0" borderId="0" xfId="2" applyFont="1"/>
    <xf numFmtId="0" fontId="9" fillId="0" borderId="0" xfId="2" applyFont="1"/>
    <xf numFmtId="0" fontId="4" fillId="0" borderId="9" xfId="2" applyFont="1" applyBorder="1"/>
    <xf numFmtId="2" fontId="13" fillId="0" borderId="0" xfId="0" applyNumberFormat="1" applyFont="1"/>
    <xf numFmtId="2" fontId="13" fillId="0" borderId="0" xfId="0" applyNumberFormat="1" applyFont="1" applyFill="1" applyBorder="1"/>
    <xf numFmtId="0" fontId="2" fillId="0" borderId="0" xfId="2" applyNumberFormat="1" applyFont="1"/>
    <xf numFmtId="165" fontId="2" fillId="0" borderId="0" xfId="2" applyNumberFormat="1" applyFont="1"/>
    <xf numFmtId="164" fontId="12" fillId="0" borderId="0" xfId="0" applyNumberFormat="1" applyFont="1" applyFill="1" applyBorder="1" applyAlignment="1">
      <alignment horizontal="right" vertical="center"/>
    </xf>
    <xf numFmtId="0" fontId="2" fillId="0" borderId="0" xfId="0" applyFont="1" applyBorder="1"/>
    <xf numFmtId="164" fontId="2" fillId="0" borderId="0" xfId="0" applyNumberFormat="1" applyFont="1"/>
    <xf numFmtId="0" fontId="2" fillId="0" borderId="0" xfId="0" applyFont="1" applyFill="1" applyBorder="1"/>
    <xf numFmtId="0" fontId="17" fillId="0" borderId="0" xfId="3" applyFont="1" applyAlignment="1" applyProtection="1"/>
    <xf numFmtId="0" fontId="2" fillId="0" borderId="10" xfId="2" applyFont="1" applyFill="1" applyBorder="1" applyAlignment="1">
      <alignment horizontal="center" vertical="center" wrapText="1"/>
    </xf>
    <xf numFmtId="0" fontId="47" fillId="0" borderId="0" xfId="0" applyFont="1"/>
    <xf numFmtId="0" fontId="4" fillId="0" borderId="0" xfId="2" applyFont="1" applyFill="1" applyBorder="1"/>
    <xf numFmtId="0" fontId="13" fillId="0" borderId="0" xfId="2" applyFont="1" applyFill="1" applyBorder="1"/>
    <xf numFmtId="0" fontId="13" fillId="6" borderId="0" xfId="0" applyFont="1" applyFill="1"/>
    <xf numFmtId="0" fontId="0" fillId="6" borderId="0" xfId="0" applyFill="1"/>
    <xf numFmtId="0" fontId="13" fillId="0" borderId="0" xfId="0" applyFont="1" applyFill="1"/>
    <xf numFmtId="0" fontId="0" fillId="0" borderId="0" xfId="0" applyFill="1"/>
    <xf numFmtId="0" fontId="0" fillId="0" borderId="16" xfId="0" applyBorder="1"/>
    <xf numFmtId="0" fontId="47" fillId="0" borderId="16" xfId="0" applyFont="1" applyBorder="1"/>
    <xf numFmtId="0" fontId="25" fillId="0" borderId="16" xfId="2" applyFont="1" applyFill="1" applyBorder="1" applyAlignment="1">
      <alignment horizontal="center"/>
    </xf>
    <xf numFmtId="0" fontId="48" fillId="0" borderId="16" xfId="0" applyFont="1" applyBorder="1"/>
    <xf numFmtId="0" fontId="49" fillId="0" borderId="16" xfId="2" applyFont="1" applyFill="1" applyBorder="1" applyAlignment="1">
      <alignment horizontal="left"/>
    </xf>
    <xf numFmtId="0" fontId="47" fillId="40" borderId="16" xfId="0" applyFont="1" applyFill="1" applyBorder="1"/>
    <xf numFmtId="0" fontId="0" fillId="40" borderId="16" xfId="0" applyFill="1" applyBorder="1"/>
    <xf numFmtId="0" fontId="2" fillId="0" borderId="0" xfId="2" applyFont="1" applyFill="1" applyBorder="1" applyAlignment="1">
      <alignment horizontal="right"/>
    </xf>
    <xf numFmtId="0" fontId="25" fillId="0" borderId="0" xfId="2" applyFont="1" applyFill="1" applyAlignment="1">
      <alignment horizontal="center"/>
    </xf>
    <xf numFmtId="0" fontId="13" fillId="0" borderId="0" xfId="0" applyNumberFormat="1" applyFont="1"/>
    <xf numFmtId="11" fontId="13" fillId="6" borderId="0" xfId="0" applyNumberFormat="1" applyFont="1" applyFill="1"/>
    <xf numFmtId="11" fontId="13" fillId="0" borderId="0" xfId="0" applyNumberFormat="1" applyFont="1"/>
    <xf numFmtId="11" fontId="13" fillId="0" borderId="0" xfId="0" applyNumberFormat="1" applyFont="1" applyFill="1"/>
    <xf numFmtId="0" fontId="50" fillId="41" borderId="42" xfId="98" applyAlignment="1">
      <alignment wrapText="1"/>
    </xf>
    <xf numFmtId="173" fontId="50" fillId="41" borderId="42" xfId="98" applyNumberFormat="1" applyAlignment="1">
      <alignment wrapText="1"/>
    </xf>
    <xf numFmtId="9" fontId="0" fillId="0" borderId="0" xfId="0" applyNumberFormat="1"/>
    <xf numFmtId="0" fontId="50" fillId="41" borderId="42" xfId="98"/>
    <xf numFmtId="10" fontId="50" fillId="41" borderId="42" xfId="98" applyNumberFormat="1"/>
    <xf numFmtId="0" fontId="2" fillId="5" borderId="43" xfId="2" applyFont="1" applyFill="1" applyBorder="1" applyAlignment="1">
      <alignment horizontal="left" vertical="center" wrapText="1"/>
    </xf>
    <xf numFmtId="11" fontId="13" fillId="10" borderId="16" xfId="0" applyNumberFormat="1" applyFont="1" applyFill="1" applyBorder="1" applyAlignment="1" applyProtection="1">
      <alignment vertical="top"/>
      <protection hidden="1"/>
    </xf>
    <xf numFmtId="0" fontId="0" fillId="5" borderId="0" xfId="0" applyFill="1"/>
    <xf numFmtId="0" fontId="2" fillId="3" borderId="2" xfId="2" applyFont="1" applyFill="1" applyBorder="1" applyAlignment="1">
      <alignment horizontal="left" vertical="center"/>
    </xf>
    <xf numFmtId="0" fontId="2" fillId="3" borderId="3" xfId="2" applyFont="1" applyFill="1" applyBorder="1" applyAlignment="1">
      <alignment horizontal="left" vertical="center"/>
    </xf>
    <xf numFmtId="0" fontId="2" fillId="3" borderId="4" xfId="2" applyFont="1" applyFill="1" applyBorder="1" applyAlignment="1">
      <alignment horizontal="left" vertical="center"/>
    </xf>
    <xf numFmtId="11" fontId="13" fillId="0" borderId="16" xfId="0" applyNumberFormat="1" applyFont="1" applyFill="1" applyBorder="1"/>
    <xf numFmtId="0" fontId="4" fillId="4" borderId="5" xfId="2" applyFont="1" applyFill="1" applyBorder="1" applyAlignment="1">
      <alignment horizontal="center" vertical="center" textRotation="90"/>
    </xf>
    <xf numFmtId="0" fontId="4" fillId="4" borderId="8" xfId="2" applyFont="1" applyFill="1" applyBorder="1" applyAlignment="1">
      <alignment horizontal="center" vertical="center" textRotation="90"/>
    </xf>
    <xf numFmtId="0" fontId="2" fillId="4" borderId="6" xfId="2" applyFont="1" applyFill="1" applyBorder="1" applyAlignment="1">
      <alignment horizontal="left" vertical="center" wrapText="1"/>
    </xf>
    <xf numFmtId="0" fontId="2" fillId="4" borderId="7"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3" fillId="2" borderId="0" xfId="2" applyFont="1" applyFill="1" applyAlignment="1">
      <alignment horizontal="center"/>
    </xf>
    <xf numFmtId="0" fontId="2" fillId="3" borderId="2" xfId="2" applyFont="1" applyFill="1" applyBorder="1" applyAlignment="1">
      <alignment horizontal="left" vertical="center" wrapText="1"/>
    </xf>
    <xf numFmtId="0" fontId="2" fillId="3" borderId="3" xfId="2" applyFont="1" applyFill="1" applyBorder="1" applyAlignment="1">
      <alignment horizontal="left" vertical="center" wrapText="1"/>
    </xf>
    <xf numFmtId="0" fontId="2" fillId="3" borderId="4" xfId="2" applyFont="1" applyFill="1" applyBorder="1" applyAlignment="1">
      <alignment horizontal="left" vertical="center" wrapText="1"/>
    </xf>
    <xf numFmtId="0" fontId="2" fillId="2" borderId="0" xfId="2" applyFont="1" applyFill="1" applyAlignment="1">
      <alignment horizontal="left" wrapText="1"/>
    </xf>
    <xf numFmtId="0" fontId="2" fillId="2" borderId="0" xfId="2" applyFont="1" applyFill="1" applyAlignment="1">
      <alignment horizontal="left" vertical="center" wrapText="1"/>
    </xf>
    <xf numFmtId="0" fontId="4" fillId="5" borderId="8" xfId="2" applyFont="1" applyFill="1" applyBorder="1" applyAlignment="1">
      <alignment horizontal="center" vertical="center" textRotation="90"/>
    </xf>
    <xf numFmtId="0" fontId="4" fillId="5" borderId="12" xfId="2" applyFont="1" applyFill="1" applyBorder="1" applyAlignment="1">
      <alignment horizontal="center" vertical="center" textRotation="90"/>
    </xf>
    <xf numFmtId="0" fontId="2" fillId="5" borderId="10" xfId="2" applyFont="1" applyFill="1" applyBorder="1" applyAlignment="1">
      <alignment horizontal="left" vertical="center" wrapText="1"/>
    </xf>
    <xf numFmtId="0" fontId="2" fillId="5" borderId="11" xfId="2" applyFont="1" applyFill="1" applyBorder="1" applyAlignment="1">
      <alignment horizontal="left" vertical="center" wrapText="1"/>
    </xf>
    <xf numFmtId="0" fontId="2" fillId="5" borderId="14" xfId="2" applyFont="1" applyFill="1" applyBorder="1" applyAlignment="1">
      <alignment horizontal="left" vertical="center" wrapText="1"/>
    </xf>
    <xf numFmtId="0" fontId="2" fillId="5" borderId="15" xfId="2" applyFont="1" applyFill="1" applyBorder="1" applyAlignment="1">
      <alignment horizontal="left" vertical="center" wrapText="1"/>
    </xf>
    <xf numFmtId="0" fontId="4" fillId="3" borderId="16" xfId="2" applyFont="1" applyFill="1" applyBorder="1" applyAlignment="1">
      <alignment horizontal="left"/>
    </xf>
    <xf numFmtId="0" fontId="2"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4" fillId="3" borderId="1" xfId="2" applyFont="1" applyFill="1" applyBorder="1" applyAlignment="1">
      <alignment horizontal="left" vertical="top"/>
    </xf>
    <xf numFmtId="0" fontId="4"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2" fillId="0" borderId="1" xfId="2" applyBorder="1" applyAlignment="1" applyProtection="1">
      <alignment horizontal="left"/>
      <protection locked="0"/>
    </xf>
    <xf numFmtId="0" fontId="2" fillId="0" borderId="17" xfId="2" applyBorder="1" applyAlignment="1" applyProtection="1">
      <alignment horizontal="left"/>
      <protection locked="0"/>
    </xf>
    <xf numFmtId="0" fontId="4" fillId="3" borderId="1" xfId="2" applyFont="1" applyFill="1" applyBorder="1" applyAlignment="1">
      <alignment horizontal="left"/>
    </xf>
    <xf numFmtId="0" fontId="4" fillId="3" borderId="17" xfId="2" applyFont="1" applyFill="1" applyBorder="1" applyAlignment="1">
      <alignment horizontal="left"/>
    </xf>
    <xf numFmtId="0" fontId="2" fillId="0" borderId="1" xfId="2" applyFont="1" applyBorder="1" applyAlignment="1" applyProtection="1">
      <alignment horizontal="left"/>
      <protection locked="0"/>
    </xf>
    <xf numFmtId="0" fontId="10" fillId="8" borderId="22" xfId="0" applyFont="1" applyFill="1" applyBorder="1" applyAlignment="1">
      <alignment horizontal="left" vertical="top" wrapText="1" readingOrder="1"/>
    </xf>
    <xf numFmtId="0" fontId="10" fillId="8" borderId="0" xfId="0" applyFont="1" applyFill="1" applyBorder="1" applyAlignment="1">
      <alignment horizontal="left" vertical="top" wrapText="1" readingOrder="1"/>
    </xf>
    <xf numFmtId="0" fontId="10" fillId="8" borderId="23" xfId="0" applyFont="1" applyFill="1" applyBorder="1" applyAlignment="1">
      <alignment horizontal="left" vertical="top" wrapText="1" readingOrder="1"/>
    </xf>
    <xf numFmtId="0" fontId="4" fillId="3" borderId="16" xfId="2" applyFont="1" applyFill="1" applyBorder="1" applyAlignment="1">
      <alignment horizontal="center"/>
    </xf>
    <xf numFmtId="0" fontId="4" fillId="3" borderId="1" xfId="2" applyFont="1" applyFill="1" applyBorder="1" applyAlignment="1">
      <alignment horizontal="left" vertical="center"/>
    </xf>
    <xf numFmtId="0" fontId="4" fillId="3" borderId="17" xfId="2" applyFont="1" applyFill="1" applyBorder="1" applyAlignment="1">
      <alignment horizontal="left" vertical="center"/>
    </xf>
    <xf numFmtId="0" fontId="2" fillId="0" borderId="16" xfId="2" applyBorder="1" applyAlignment="1" applyProtection="1">
      <alignment horizontal="center"/>
      <protection locked="0"/>
    </xf>
    <xf numFmtId="0" fontId="4" fillId="3" borderId="1" xfId="2" applyFont="1" applyFill="1" applyBorder="1" applyAlignment="1">
      <alignment horizontal="center"/>
    </xf>
    <xf numFmtId="0" fontId="4" fillId="3" borderId="10" xfId="2" applyFont="1" applyFill="1" applyBorder="1" applyAlignment="1">
      <alignment horizontal="center"/>
    </xf>
    <xf numFmtId="0" fontId="4" fillId="3" borderId="17" xfId="2" applyFont="1" applyFill="1" applyBorder="1" applyAlignment="1">
      <alignment horizontal="center"/>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5" fillId="0" borderId="16" xfId="0" applyFont="1" applyBorder="1" applyAlignment="1" applyProtection="1">
      <alignment horizontal="left" vertical="top" wrapText="1"/>
      <protection locked="0"/>
    </xf>
    <xf numFmtId="0" fontId="2" fillId="9" borderId="16" xfId="2" applyFill="1" applyBorder="1" applyAlignment="1">
      <alignment horizontal="center" vertical="top" wrapText="1"/>
    </xf>
    <xf numFmtId="0" fontId="2" fillId="0" borderId="16" xfId="2" applyFont="1" applyFill="1" applyBorder="1" applyAlignment="1" applyProtection="1">
      <alignment horizontal="left" vertical="top" wrapText="1"/>
      <protection locked="0"/>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15" fillId="0" borderId="0" xfId="2" applyFont="1" applyFill="1" applyAlignment="1">
      <alignment horizontal="center"/>
    </xf>
    <xf numFmtId="0" fontId="4" fillId="0" borderId="16" xfId="2" applyFont="1" applyFill="1" applyBorder="1" applyAlignment="1">
      <alignment horizontal="left" wrapText="1"/>
    </xf>
    <xf numFmtId="0" fontId="4" fillId="10" borderId="26" xfId="2" applyFont="1" applyFill="1" applyBorder="1" applyAlignment="1">
      <alignment horizontal="center" wrapText="1"/>
    </xf>
    <xf numFmtId="0" fontId="4" fillId="10" borderId="27" xfId="2" applyFont="1" applyFill="1" applyBorder="1" applyAlignment="1">
      <alignment horizontal="center" wrapText="1"/>
    </xf>
    <xf numFmtId="0" fontId="4" fillId="10" borderId="2" xfId="2" applyFont="1" applyFill="1" applyBorder="1" applyAlignment="1">
      <alignment horizontal="center"/>
    </xf>
    <xf numFmtId="0" fontId="4" fillId="10" borderId="3" xfId="2" applyFont="1" applyFill="1" applyBorder="1" applyAlignment="1">
      <alignment horizontal="center"/>
    </xf>
    <xf numFmtId="0" fontId="4" fillId="10" borderId="4" xfId="2" applyFont="1" applyFill="1" applyBorder="1" applyAlignment="1">
      <alignment horizontal="center"/>
    </xf>
    <xf numFmtId="0" fontId="4" fillId="0" borderId="26" xfId="2" applyFont="1" applyBorder="1" applyAlignment="1">
      <alignment horizontal="center" wrapText="1"/>
    </xf>
    <xf numFmtId="0" fontId="4" fillId="0" borderId="29" xfId="2" applyFont="1" applyBorder="1" applyAlignment="1">
      <alignment horizontal="center" wrapText="1"/>
    </xf>
    <xf numFmtId="0" fontId="4" fillId="0" borderId="27"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9" fillId="0" borderId="0" xfId="2" applyFont="1" applyAlignment="1">
      <alignment horizontal="center"/>
    </xf>
    <xf numFmtId="0" fontId="4"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xfId="98" builtinId="20"/>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34</xdr:row>
      <xdr:rowOff>38100</xdr:rowOff>
    </xdr:from>
    <xdr:to>
      <xdr:col>13</xdr:col>
      <xdr:colOff>0</xdr:colOff>
      <xdr:row>48</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132649</xdr:colOff>
      <xdr:row>22</xdr:row>
      <xdr:rowOff>124420</xdr:rowOff>
    </xdr:to>
    <xdr:grpSp>
      <xdr:nvGrpSpPr>
        <xdr:cNvPr id="2" name="Legend">
          <a:extLst>
            <a:ext uri="{FF2B5EF4-FFF2-40B4-BE49-F238E27FC236}">
              <a16:creationId xmlns:a16="http://schemas.microsoft.com/office/drawing/2014/main" id="{00000000-0008-0000-0A00-000002000000}"/>
            </a:ext>
          </a:extLst>
        </xdr:cNvPr>
        <xdr:cNvGrpSpPr/>
      </xdr:nvGrpSpPr>
      <xdr:grpSpPr>
        <a:xfrm>
          <a:off x="0" y="3524250"/>
          <a:ext cx="1969613" cy="791170"/>
          <a:chOff x="7457181" y="3134295"/>
          <a:chExt cx="1953912" cy="753022"/>
        </a:xfrm>
      </xdr:grpSpPr>
      <xdr:sp macro="" textlink="">
        <xdr:nvSpPr>
          <xdr:cNvPr id="3" name="LegendBox">
            <a:extLst>
              <a:ext uri="{FF2B5EF4-FFF2-40B4-BE49-F238E27FC236}">
                <a16:creationId xmlns:a16="http://schemas.microsoft.com/office/drawing/2014/main" id="{00000000-0008-0000-0A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A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6</xdr:col>
      <xdr:colOff>203200</xdr:colOff>
      <xdr:row>18</xdr:row>
      <xdr:rowOff>95250</xdr:rowOff>
    </xdr:from>
    <xdr:to>
      <xdr:col>10</xdr:col>
      <xdr:colOff>73695</xdr:colOff>
      <xdr:row>22</xdr:row>
      <xdr:rowOff>120372</xdr:rowOff>
    </xdr:to>
    <xdr:sp macro="" textlink="">
      <xdr:nvSpPr>
        <xdr:cNvPr id="10" name="Reference Flow">
          <a:extLst>
            <a:ext uri="{FF2B5EF4-FFF2-40B4-BE49-F238E27FC236}">
              <a16:creationId xmlns:a16="http://schemas.microsoft.com/office/drawing/2014/main" id="{00000000-0008-0000-0A00-00000A000000}"/>
            </a:ext>
          </a:extLst>
        </xdr:cNvPr>
        <xdr:cNvSpPr/>
      </xdr:nvSpPr>
      <xdr:spPr>
        <a:xfrm>
          <a:off x="4318000" y="3352800"/>
          <a:ext cx="2613695" cy="749022"/>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[Intermediate Product]</a:t>
          </a:r>
          <a:endParaRPr lang="en-US" sz="800" baseline="0">
            <a:solidFill>
              <a:schemeClr val="tx1"/>
            </a:solidFill>
            <a:latin typeface="Arial" pitchFamily="34" charset="0"/>
            <a:cs typeface="Arial" pitchFamily="34" charset="0"/>
          </a:endParaRPr>
        </a:p>
      </xdr:txBody>
    </xdr:sp>
    <xdr:clientData/>
  </xdr:twoCellAnchor>
  <xdr:twoCellAnchor>
    <xdr:from>
      <xdr:col>8</xdr:col>
      <xdr:colOff>138448</xdr:colOff>
      <xdr:row>14</xdr:row>
      <xdr:rowOff>141280</xdr:rowOff>
    </xdr:from>
    <xdr:to>
      <xdr:col>8</xdr:col>
      <xdr:colOff>139069</xdr:colOff>
      <xdr:row>18</xdr:row>
      <xdr:rowOff>95250</xdr:rowOff>
    </xdr:to>
    <xdr:cxnSp macro="">
      <xdr:nvCxnSpPr>
        <xdr:cNvPr id="11" name="Straight Arrow Connector Process">
          <a:extLst>
            <a:ext uri="{FF2B5EF4-FFF2-40B4-BE49-F238E27FC236}">
              <a16:creationId xmlns:a16="http://schemas.microsoft.com/office/drawing/2014/main" id="{00000000-0008-0000-0A00-00000B000000}"/>
            </a:ext>
          </a:extLst>
        </xdr:cNvPr>
        <xdr:cNvCxnSpPr>
          <a:stCxn id="9" idx="2"/>
          <a:endCxn id="10" idx="0"/>
        </xdr:cNvCxnSpPr>
      </xdr:nvCxnSpPr>
      <xdr:spPr>
        <a:xfrm flipH="1">
          <a:off x="5624848" y="2674930"/>
          <a:ext cx="621" cy="67787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xdr:row>
      <xdr:rowOff>123825</xdr:rowOff>
    </xdr:from>
    <xdr:to>
      <xdr:col>11</xdr:col>
      <xdr:colOff>161187</xdr:colOff>
      <xdr:row>17</xdr:row>
      <xdr:rowOff>51074</xdr:rowOff>
    </xdr:to>
    <xdr:grpSp>
      <xdr:nvGrpSpPr>
        <xdr:cNvPr id="15" name="Boundary Group">
          <a:extLst>
            <a:ext uri="{FF2B5EF4-FFF2-40B4-BE49-F238E27FC236}">
              <a16:creationId xmlns:a16="http://schemas.microsoft.com/office/drawing/2014/main" id="{00000000-0008-0000-0A00-00000F000000}"/>
            </a:ext>
          </a:extLst>
        </xdr:cNvPr>
        <xdr:cNvGrpSpPr/>
      </xdr:nvGrpSpPr>
      <xdr:grpSpPr>
        <a:xfrm>
          <a:off x="3188607" y="314325"/>
          <a:ext cx="3708116" cy="2975249"/>
          <a:chOff x="3556000" y="304800"/>
          <a:chExt cx="4148987" cy="2822849"/>
        </a:xfrm>
      </xdr:grpSpPr>
      <xdr:sp macro="" textlink="">
        <xdr:nvSpPr>
          <xdr:cNvPr id="8" name="Boundary Box">
            <a:extLst>
              <a:ext uri="{FF2B5EF4-FFF2-40B4-BE49-F238E27FC236}">
                <a16:creationId xmlns:a16="http://schemas.microsoft.com/office/drawing/2014/main" id="{00000000-0008-0000-0A00-000008000000}"/>
              </a:ext>
            </a:extLst>
          </xdr:cNvPr>
          <xdr:cNvSpPr/>
        </xdr:nvSpPr>
        <xdr:spPr>
          <a:xfrm>
            <a:off x="3556000" y="304800"/>
            <a:ext cx="4148987" cy="2822849"/>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Marine Coal Terminal: System Boundary</a:t>
            </a:r>
          </a:p>
        </xdr:txBody>
      </xdr:sp>
      <xdr:sp macro="" textlink="">
        <xdr:nvSpPr>
          <xdr:cNvPr id="9" name="Process">
            <a:extLst>
              <a:ext uri="{FF2B5EF4-FFF2-40B4-BE49-F238E27FC236}">
                <a16:creationId xmlns:a16="http://schemas.microsoft.com/office/drawing/2014/main" id="{00000000-0008-0000-0A00-000009000000}"/>
              </a:ext>
            </a:extLst>
          </xdr:cNvPr>
          <xdr:cNvSpPr/>
        </xdr:nvSpPr>
        <xdr:spPr>
          <a:xfrm>
            <a:off x="4318000" y="1066800"/>
            <a:ext cx="2614938" cy="160813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The air emissions from processing coal at a marine bulk terminal</a:t>
            </a:r>
          </a:p>
        </xdr:txBody>
      </xdr:sp>
      <xdr:sp macro="" textlink="">
        <xdr:nvSpPr>
          <xdr:cNvPr id="12" name="Link 1">
            <a:extLst>
              <a:ext uri="{FF2B5EF4-FFF2-40B4-BE49-F238E27FC236}">
                <a16:creationId xmlns:a16="http://schemas.microsoft.com/office/drawing/2014/main" id="{00000000-0008-0000-0A00-00000C000000}"/>
              </a:ext>
            </a:extLst>
          </xdr:cNvPr>
          <xdr:cNvSpPr/>
        </xdr:nvSpPr>
        <xdr:spPr>
          <a:xfrm>
            <a:off x="3556000" y="304800"/>
            <a:ext cx="12700" cy="281635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8</xdr:row>
      <xdr:rowOff>98552</xdr:rowOff>
    </xdr:from>
    <xdr:to>
      <xdr:col>2</xdr:col>
      <xdr:colOff>445382</xdr:colOff>
      <xdr:row>12</xdr:row>
      <xdr:rowOff>39273</xdr:rowOff>
    </xdr:to>
    <xdr:sp macro="" textlink="">
      <xdr:nvSpPr>
        <xdr:cNvPr id="13" name="Upstream Emssion Data 1">
          <a:extLst>
            <a:ext uri="{FF2B5EF4-FFF2-40B4-BE49-F238E27FC236}">
              <a16:creationId xmlns:a16="http://schemas.microsoft.com/office/drawing/2014/main" id="{00000000-0008-0000-0A00-00000D000000}"/>
            </a:ext>
          </a:extLst>
        </xdr:cNvPr>
        <xdr:cNvSpPr/>
      </xdr:nvSpPr>
      <xdr:spPr>
        <a:xfrm>
          <a:off x="0" y="1546352"/>
          <a:ext cx="1816982" cy="664621"/>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[Intermediate Product]</a:t>
          </a:r>
        </a:p>
      </xdr:txBody>
    </xdr:sp>
    <xdr:clientData/>
  </xdr:twoCellAnchor>
  <xdr:twoCellAnchor>
    <xdr:from>
      <xdr:col>2</xdr:col>
      <xdr:colOff>273375</xdr:colOff>
      <xdr:row>9</xdr:row>
      <xdr:rowOff>84201</xdr:rowOff>
    </xdr:from>
    <xdr:to>
      <xdr:col>5</xdr:col>
      <xdr:colOff>127000</xdr:colOff>
      <xdr:row>10</xdr:row>
      <xdr:rowOff>68913</xdr:rowOff>
    </xdr:to>
    <xdr:cxnSp macro="">
      <xdr:nvCxnSpPr>
        <xdr:cNvPr id="14" name="Straight Arrow Connector 1">
          <a:extLst>
            <a:ext uri="{FF2B5EF4-FFF2-40B4-BE49-F238E27FC236}">
              <a16:creationId xmlns:a16="http://schemas.microsoft.com/office/drawing/2014/main" id="{00000000-0008-0000-0A00-00000E000000}"/>
            </a:ext>
          </a:extLst>
        </xdr:cNvPr>
        <xdr:cNvCxnSpPr>
          <a:stCxn id="13" idx="2"/>
          <a:endCxn id="12" idx="1"/>
        </xdr:cNvCxnSpPr>
      </xdr:nvCxnSpPr>
      <xdr:spPr>
        <a:xfrm flipV="1">
          <a:off x="1644975" y="1712976"/>
          <a:ext cx="1911025" cy="16568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8"/>
  <sheetViews>
    <sheetView zoomScaleNormal="100" workbookViewId="0">
      <selection activeCell="D5" sqref="D5:M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8" t="s">
        <v>0</v>
      </c>
      <c r="B1" s="258"/>
      <c r="C1" s="258"/>
      <c r="D1" s="258"/>
      <c r="E1" s="258"/>
      <c r="F1" s="258"/>
      <c r="G1" s="258"/>
      <c r="H1" s="258"/>
      <c r="I1" s="258"/>
      <c r="J1" s="258"/>
      <c r="K1" s="258"/>
      <c r="L1" s="258"/>
      <c r="M1" s="258"/>
      <c r="N1" s="258"/>
      <c r="O1" s="1"/>
    </row>
    <row r="2" spans="1:27" ht="21" thickBot="1" x14ac:dyDescent="0.35">
      <c r="A2" s="258" t="s">
        <v>1</v>
      </c>
      <c r="B2" s="258"/>
      <c r="C2" s="258"/>
      <c r="D2" s="258"/>
      <c r="E2" s="258"/>
      <c r="F2" s="258"/>
      <c r="G2" s="258"/>
      <c r="H2" s="258"/>
      <c r="I2" s="258"/>
      <c r="J2" s="258"/>
      <c r="K2" s="258"/>
      <c r="L2" s="258"/>
      <c r="M2" s="258"/>
      <c r="N2" s="258"/>
      <c r="O2" s="1"/>
    </row>
    <row r="3" spans="1:27" ht="12.75" customHeight="1" thickBot="1" x14ac:dyDescent="0.25">
      <c r="B3" s="2"/>
      <c r="C3" s="4" t="s">
        <v>2</v>
      </c>
      <c r="D3" s="248" t="str">
        <f>'Data Summary'!D4</f>
        <v>Marine Coal Terminal</v>
      </c>
      <c r="E3" s="249"/>
      <c r="F3" s="249"/>
      <c r="G3" s="249"/>
      <c r="H3" s="249"/>
      <c r="I3" s="249"/>
      <c r="J3" s="249"/>
      <c r="K3" s="249"/>
      <c r="L3" s="249"/>
      <c r="M3" s="250"/>
      <c r="N3" s="2"/>
      <c r="O3" s="2"/>
    </row>
    <row r="4" spans="1:27" ht="42.75" customHeight="1" thickBot="1" x14ac:dyDescent="0.25">
      <c r="B4" s="2"/>
      <c r="C4" s="4" t="s">
        <v>3</v>
      </c>
      <c r="D4" s="259" t="str">
        <f>'Data Summary'!D6</f>
        <v>The air emissions from processing coal at a marine bulk terminal</v>
      </c>
      <c r="E4" s="260"/>
      <c r="F4" s="260"/>
      <c r="G4" s="260"/>
      <c r="H4" s="260"/>
      <c r="I4" s="260"/>
      <c r="J4" s="260"/>
      <c r="K4" s="260"/>
      <c r="L4" s="260"/>
      <c r="M4" s="261"/>
      <c r="N4" s="2"/>
      <c r="O4" s="2"/>
    </row>
    <row r="5" spans="1:27" ht="39" customHeight="1" thickBot="1" x14ac:dyDescent="0.25">
      <c r="B5" s="2"/>
      <c r="C5" s="4" t="s">
        <v>4</v>
      </c>
      <c r="D5" s="259" t="s">
        <v>486</v>
      </c>
      <c r="E5" s="260"/>
      <c r="F5" s="260"/>
      <c r="G5" s="260"/>
      <c r="H5" s="260"/>
      <c r="I5" s="260"/>
      <c r="J5" s="260"/>
      <c r="K5" s="260"/>
      <c r="L5" s="260"/>
      <c r="M5" s="261"/>
      <c r="N5" s="2"/>
      <c r="O5" s="2"/>
    </row>
    <row r="6" spans="1:27" ht="56.25" customHeight="1" thickBot="1" x14ac:dyDescent="0.25">
      <c r="B6" s="2"/>
      <c r="C6" s="5" t="s">
        <v>5</v>
      </c>
      <c r="D6" s="259" t="s">
        <v>6</v>
      </c>
      <c r="E6" s="260"/>
      <c r="F6" s="260"/>
      <c r="G6" s="260"/>
      <c r="H6" s="260"/>
      <c r="I6" s="260"/>
      <c r="J6" s="260"/>
      <c r="K6" s="260"/>
      <c r="L6" s="260"/>
      <c r="M6" s="261"/>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2" t="s">
        <v>10</v>
      </c>
      <c r="C9" s="7" t="s">
        <v>11</v>
      </c>
      <c r="D9" s="254" t="s">
        <v>12</v>
      </c>
      <c r="E9" s="254"/>
      <c r="F9" s="254"/>
      <c r="G9" s="254"/>
      <c r="H9" s="254"/>
      <c r="I9" s="254"/>
      <c r="J9" s="254"/>
      <c r="K9" s="254"/>
      <c r="L9" s="254"/>
      <c r="M9" s="255"/>
      <c r="N9" s="2"/>
      <c r="O9" s="2"/>
      <c r="P9" s="2"/>
      <c r="Q9" s="2"/>
      <c r="R9" s="2"/>
      <c r="S9" s="2"/>
      <c r="T9" s="2"/>
      <c r="U9" s="2"/>
      <c r="V9" s="2"/>
      <c r="W9" s="2"/>
      <c r="X9" s="2"/>
      <c r="Y9" s="2"/>
      <c r="Z9" s="2"/>
      <c r="AA9" s="2"/>
    </row>
    <row r="10" spans="1:27" s="8" customFormat="1" ht="15" customHeight="1" x14ac:dyDescent="0.2">
      <c r="A10" s="2"/>
      <c r="B10" s="253"/>
      <c r="C10" s="9" t="s">
        <v>13</v>
      </c>
      <c r="D10" s="256" t="s">
        <v>14</v>
      </c>
      <c r="E10" s="256"/>
      <c r="F10" s="256"/>
      <c r="G10" s="256"/>
      <c r="H10" s="256"/>
      <c r="I10" s="256"/>
      <c r="J10" s="256"/>
      <c r="K10" s="256"/>
      <c r="L10" s="256"/>
      <c r="M10" s="257"/>
      <c r="N10" s="2"/>
      <c r="O10" s="2"/>
      <c r="P10" s="2"/>
      <c r="Q10" s="2"/>
      <c r="R10" s="2"/>
      <c r="S10" s="2"/>
      <c r="T10" s="2"/>
      <c r="U10" s="2"/>
      <c r="V10" s="2"/>
      <c r="W10" s="2"/>
      <c r="X10" s="2"/>
      <c r="Y10" s="2"/>
      <c r="Z10" s="2"/>
      <c r="AA10" s="2"/>
    </row>
    <row r="11" spans="1:27" s="8" customFormat="1" ht="15" customHeight="1" x14ac:dyDescent="0.2">
      <c r="A11" s="2"/>
      <c r="B11" s="253"/>
      <c r="C11" s="9" t="s">
        <v>15</v>
      </c>
      <c r="D11" s="256" t="s">
        <v>16</v>
      </c>
      <c r="E11" s="256"/>
      <c r="F11" s="256"/>
      <c r="G11" s="256"/>
      <c r="H11" s="256"/>
      <c r="I11" s="256"/>
      <c r="J11" s="256"/>
      <c r="K11" s="256"/>
      <c r="L11" s="256"/>
      <c r="M11" s="257"/>
      <c r="N11" s="2"/>
      <c r="O11" s="2"/>
      <c r="P11" s="2"/>
      <c r="Q11" s="2"/>
      <c r="R11" s="2"/>
      <c r="S11" s="2"/>
      <c r="T11" s="2"/>
      <c r="U11" s="2"/>
      <c r="V11" s="2"/>
      <c r="W11" s="2"/>
      <c r="X11" s="2"/>
      <c r="Y11" s="2"/>
      <c r="Z11" s="2"/>
      <c r="AA11" s="2"/>
    </row>
    <row r="12" spans="1:27" s="8" customFormat="1" ht="15" customHeight="1" x14ac:dyDescent="0.2">
      <c r="A12" s="2"/>
      <c r="B12" s="253"/>
      <c r="C12" s="9" t="s">
        <v>17</v>
      </c>
      <c r="D12" s="256" t="s">
        <v>18</v>
      </c>
      <c r="E12" s="256"/>
      <c r="F12" s="256"/>
      <c r="G12" s="256"/>
      <c r="H12" s="256"/>
      <c r="I12" s="256"/>
      <c r="J12" s="256"/>
      <c r="K12" s="256"/>
      <c r="L12" s="256"/>
      <c r="M12" s="257"/>
      <c r="N12" s="2"/>
      <c r="O12" s="2"/>
      <c r="P12" s="2"/>
      <c r="Q12" s="2"/>
      <c r="R12" s="2"/>
      <c r="S12" s="2"/>
      <c r="T12" s="2"/>
      <c r="U12" s="2"/>
      <c r="V12" s="2"/>
      <c r="W12" s="2"/>
      <c r="X12" s="2"/>
      <c r="Y12" s="2"/>
      <c r="Z12" s="2"/>
      <c r="AA12" s="2"/>
    </row>
    <row r="13" spans="1:27" ht="15" customHeight="1" x14ac:dyDescent="0.2">
      <c r="B13" s="264" t="s">
        <v>19</v>
      </c>
      <c r="C13" s="10" t="s">
        <v>311</v>
      </c>
      <c r="D13" s="266" t="s">
        <v>312</v>
      </c>
      <c r="E13" s="266"/>
      <c r="F13" s="266"/>
      <c r="G13" s="266"/>
      <c r="H13" s="266"/>
      <c r="I13" s="266"/>
      <c r="J13" s="266"/>
      <c r="K13" s="266"/>
      <c r="L13" s="266"/>
      <c r="M13" s="267"/>
      <c r="N13" s="2"/>
      <c r="O13" s="2"/>
    </row>
    <row r="14" spans="1:27" ht="15" customHeight="1" x14ac:dyDescent="0.2">
      <c r="B14" s="264"/>
      <c r="C14" s="10" t="s">
        <v>313</v>
      </c>
      <c r="D14" s="266" t="s">
        <v>314</v>
      </c>
      <c r="E14" s="266"/>
      <c r="F14" s="266"/>
      <c r="G14" s="266"/>
      <c r="H14" s="266"/>
      <c r="I14" s="266"/>
      <c r="J14" s="266"/>
      <c r="K14" s="266"/>
      <c r="L14" s="266"/>
      <c r="M14" s="267"/>
      <c r="N14" s="2"/>
      <c r="O14" s="2"/>
    </row>
    <row r="15" spans="1:27" ht="15" customHeight="1" x14ac:dyDescent="0.2">
      <c r="B15" s="264"/>
      <c r="C15" s="10" t="s">
        <v>315</v>
      </c>
      <c r="D15" s="266" t="s">
        <v>316</v>
      </c>
      <c r="E15" s="266"/>
      <c r="F15" s="266"/>
      <c r="G15" s="266"/>
      <c r="H15" s="266"/>
      <c r="I15" s="266"/>
      <c r="J15" s="266"/>
      <c r="K15" s="266"/>
      <c r="L15" s="266"/>
      <c r="M15" s="267"/>
      <c r="N15" s="2"/>
      <c r="O15" s="2"/>
    </row>
    <row r="16" spans="1:27" ht="15" customHeight="1" x14ac:dyDescent="0.2">
      <c r="B16" s="264"/>
      <c r="C16" s="10" t="s">
        <v>20</v>
      </c>
      <c r="D16" s="266" t="s">
        <v>21</v>
      </c>
      <c r="E16" s="266"/>
      <c r="F16" s="266"/>
      <c r="G16" s="266"/>
      <c r="H16" s="266"/>
      <c r="I16" s="266"/>
      <c r="J16" s="266"/>
      <c r="K16" s="266"/>
      <c r="L16" s="266"/>
      <c r="M16" s="267"/>
      <c r="N16" s="2"/>
      <c r="O16" s="2"/>
    </row>
    <row r="17" spans="2:16" ht="15" customHeight="1" x14ac:dyDescent="0.2">
      <c r="B17" s="264"/>
      <c r="C17" s="11" t="s">
        <v>22</v>
      </c>
      <c r="D17" s="266" t="s">
        <v>22</v>
      </c>
      <c r="E17" s="266"/>
      <c r="F17" s="266"/>
      <c r="G17" s="266"/>
      <c r="H17" s="266"/>
      <c r="I17" s="266"/>
      <c r="J17" s="266"/>
      <c r="K17" s="266"/>
      <c r="L17" s="266"/>
      <c r="M17" s="267"/>
      <c r="N17" s="2"/>
      <c r="O17" s="2"/>
    </row>
    <row r="18" spans="2:16" ht="15" customHeight="1" x14ac:dyDescent="0.2">
      <c r="B18" s="264"/>
      <c r="C18" s="11" t="s">
        <v>482</v>
      </c>
      <c r="D18" s="266" t="s">
        <v>483</v>
      </c>
      <c r="E18" s="266"/>
      <c r="F18" s="266"/>
      <c r="G18" s="266"/>
      <c r="H18" s="266"/>
      <c r="I18" s="266"/>
      <c r="J18" s="266"/>
      <c r="K18" s="266"/>
      <c r="L18" s="266"/>
      <c r="M18" s="245"/>
      <c r="N18" s="2"/>
      <c r="O18" s="2"/>
    </row>
    <row r="19" spans="2:16" ht="15" customHeight="1" thickBot="1" x14ac:dyDescent="0.25">
      <c r="B19" s="265"/>
      <c r="C19" s="12"/>
      <c r="D19" s="268"/>
      <c r="E19" s="268"/>
      <c r="F19" s="268"/>
      <c r="G19" s="268"/>
      <c r="H19" s="268"/>
      <c r="I19" s="268"/>
      <c r="J19" s="268"/>
      <c r="K19" s="268"/>
      <c r="L19" s="268"/>
      <c r="M19" s="269"/>
      <c r="N19" s="2"/>
      <c r="O19" s="2"/>
    </row>
    <row r="20" spans="2:16" x14ac:dyDescent="0.2">
      <c r="B20" s="6"/>
      <c r="C20" s="6"/>
      <c r="D20" s="6"/>
      <c r="E20" s="6"/>
      <c r="F20" s="6"/>
      <c r="G20" s="6"/>
      <c r="H20" s="6"/>
      <c r="I20" s="6"/>
      <c r="J20" s="6"/>
      <c r="K20" s="6"/>
      <c r="L20" s="6"/>
      <c r="M20" s="6"/>
      <c r="N20" s="2"/>
      <c r="O20" s="2"/>
    </row>
    <row r="21" spans="2:16" x14ac:dyDescent="0.2">
      <c r="B21" s="6" t="s">
        <v>23</v>
      </c>
      <c r="C21" s="6"/>
      <c r="D21" s="6"/>
      <c r="E21" s="6"/>
      <c r="F21" s="6"/>
      <c r="G21" s="6"/>
      <c r="H21" s="6"/>
      <c r="I21" s="6"/>
      <c r="J21" s="6"/>
      <c r="K21" s="6"/>
      <c r="L21" s="6"/>
      <c r="M21" s="6"/>
      <c r="N21" s="2"/>
      <c r="O21" s="2"/>
    </row>
    <row r="22" spans="2:16" x14ac:dyDescent="0.2">
      <c r="B22" s="6"/>
      <c r="C22" s="13">
        <v>42139</v>
      </c>
      <c r="D22" s="6"/>
      <c r="E22" s="6"/>
      <c r="F22" s="6"/>
      <c r="G22" s="6"/>
      <c r="H22" s="6"/>
      <c r="I22" s="6"/>
      <c r="J22" s="6"/>
      <c r="K22" s="6"/>
      <c r="L22" s="6"/>
      <c r="M22" s="6"/>
      <c r="N22" s="2"/>
      <c r="O22" s="2"/>
    </row>
    <row r="23" spans="2:16" x14ac:dyDescent="0.2">
      <c r="B23" s="6" t="s">
        <v>24</v>
      </c>
      <c r="C23" s="6"/>
      <c r="D23" s="6"/>
      <c r="E23" s="6"/>
      <c r="F23" s="6"/>
      <c r="G23" s="6"/>
      <c r="H23" s="6"/>
      <c r="I23" s="6"/>
      <c r="J23" s="6"/>
      <c r="K23" s="6"/>
      <c r="L23" s="6"/>
      <c r="M23" s="6"/>
      <c r="N23" s="2"/>
      <c r="O23" s="2"/>
    </row>
    <row r="24" spans="2:16" x14ac:dyDescent="0.2">
      <c r="B24" s="6"/>
      <c r="C24" s="14" t="s">
        <v>25</v>
      </c>
      <c r="D24" s="6"/>
      <c r="E24" s="6"/>
      <c r="F24" s="6"/>
      <c r="G24" s="6"/>
      <c r="H24" s="6"/>
      <c r="I24" s="6"/>
      <c r="J24" s="6"/>
      <c r="K24" s="6"/>
      <c r="L24" s="6"/>
      <c r="M24" s="6"/>
      <c r="N24" s="2"/>
      <c r="O24" s="2"/>
    </row>
    <row r="25" spans="2:16" x14ac:dyDescent="0.2">
      <c r="B25" s="6" t="s">
        <v>26</v>
      </c>
      <c r="C25" s="14"/>
      <c r="D25" s="6"/>
      <c r="E25" s="6"/>
      <c r="F25" s="6"/>
      <c r="G25" s="6"/>
      <c r="H25" s="6"/>
      <c r="I25" s="6"/>
      <c r="J25" s="6"/>
      <c r="K25" s="6"/>
      <c r="L25" s="6"/>
      <c r="M25" s="6"/>
      <c r="N25" s="2"/>
      <c r="O25" s="2"/>
    </row>
    <row r="26" spans="2:16" x14ac:dyDescent="0.2">
      <c r="B26" s="6"/>
      <c r="C26" s="14" t="s">
        <v>27</v>
      </c>
      <c r="D26" s="6"/>
      <c r="E26" s="6"/>
      <c r="F26" s="6"/>
      <c r="G26" s="6"/>
      <c r="H26" s="6"/>
      <c r="I26" s="6"/>
      <c r="J26" s="6"/>
      <c r="K26" s="6"/>
      <c r="L26" s="6"/>
      <c r="M26" s="6"/>
      <c r="N26" s="2"/>
      <c r="O26" s="2"/>
    </row>
    <row r="27" spans="2:16" x14ac:dyDescent="0.2">
      <c r="B27" s="6" t="s">
        <v>28</v>
      </c>
      <c r="C27" s="6"/>
      <c r="D27" s="6"/>
      <c r="E27" s="6"/>
      <c r="F27" s="6"/>
      <c r="G27" s="6"/>
      <c r="H27" s="6"/>
      <c r="I27" s="6"/>
      <c r="J27" s="6"/>
      <c r="K27" s="6"/>
      <c r="L27" s="6"/>
      <c r="M27" s="6"/>
      <c r="N27" s="2"/>
      <c r="O27" s="2"/>
    </row>
    <row r="28" spans="2:16" ht="38.25" customHeight="1" x14ac:dyDescent="0.2">
      <c r="B28" s="6"/>
      <c r="C28" s="262" t="str">
        <f>"This document should be cited as: NETL (2015). NETL Life Cycle Inventory Data – Unit Process: "&amp;D3&amp;". U.S. Department of Energy, National Energy Technology Laboratory. Last Updated: May 2015 (version 01). www.netl.doe.gov/LCA (http://www.netl.doe.gov/LCA)"</f>
        <v>This document should be cited as: NETL (2015). NETL Life Cycle Inventory Data – Unit Process: Marine Coal Terminal. U.S. Department of Energy, National Energy Technology Laboratory. Last Updated: May 2015 (version 01). www.netl.doe.gov/LCA (http://www.netl.doe.gov/LCA)</v>
      </c>
      <c r="D28" s="262"/>
      <c r="E28" s="262"/>
      <c r="F28" s="262"/>
      <c r="G28" s="262"/>
      <c r="H28" s="262"/>
      <c r="I28" s="262"/>
      <c r="J28" s="262"/>
      <c r="K28" s="262"/>
      <c r="L28" s="262"/>
      <c r="M28" s="262"/>
      <c r="N28" s="2"/>
      <c r="O28" s="2"/>
    </row>
    <row r="29" spans="2:16" x14ac:dyDescent="0.2">
      <c r="B29" s="6" t="s">
        <v>29</v>
      </c>
      <c r="C29" s="6"/>
      <c r="D29" s="6"/>
      <c r="E29" s="6"/>
      <c r="F29" s="6"/>
      <c r="G29" s="14"/>
      <c r="H29" s="14"/>
      <c r="I29" s="14"/>
      <c r="J29" s="14"/>
      <c r="K29" s="14"/>
      <c r="L29" s="14"/>
      <c r="M29" s="14"/>
      <c r="N29" s="2"/>
      <c r="O29" s="2"/>
    </row>
    <row r="30" spans="2:16" x14ac:dyDescent="0.2">
      <c r="B30" s="14"/>
      <c r="C30" s="14" t="s">
        <v>30</v>
      </c>
      <c r="D30" s="14"/>
      <c r="E30" s="15" t="s">
        <v>31</v>
      </c>
      <c r="F30" s="16"/>
      <c r="G30" s="14" t="s">
        <v>32</v>
      </c>
      <c r="H30" s="14"/>
      <c r="I30" s="14"/>
      <c r="J30" s="14"/>
      <c r="K30" s="14"/>
      <c r="L30" s="14"/>
      <c r="M30" s="14"/>
      <c r="N30" s="2"/>
      <c r="O30" s="2"/>
      <c r="P30" s="14"/>
    </row>
    <row r="31" spans="2:16" x14ac:dyDescent="0.2">
      <c r="B31" s="14"/>
      <c r="C31" s="14" t="s">
        <v>33</v>
      </c>
      <c r="D31" s="14"/>
      <c r="E31" s="14"/>
      <c r="F31" s="14"/>
      <c r="G31" s="14"/>
      <c r="H31" s="14"/>
      <c r="I31" s="14"/>
      <c r="J31" s="14"/>
      <c r="K31" s="14"/>
      <c r="L31" s="14"/>
      <c r="M31" s="14"/>
      <c r="N31" s="2"/>
      <c r="O31" s="2"/>
      <c r="P31" s="14"/>
    </row>
    <row r="32" spans="2:16" x14ac:dyDescent="0.2">
      <c r="B32" s="14"/>
      <c r="C32" s="14" t="s">
        <v>34</v>
      </c>
      <c r="D32" s="14"/>
      <c r="E32" s="14"/>
      <c r="F32" s="14"/>
      <c r="G32" s="14"/>
      <c r="H32" s="14"/>
      <c r="I32" s="14"/>
      <c r="J32" s="14"/>
      <c r="K32" s="14"/>
      <c r="L32" s="14"/>
      <c r="M32" s="14"/>
      <c r="N32" s="14"/>
      <c r="O32" s="14"/>
      <c r="P32" s="14"/>
    </row>
    <row r="33" spans="2:16" x14ac:dyDescent="0.2">
      <c r="B33" s="14"/>
      <c r="C33" s="263" t="s">
        <v>35</v>
      </c>
      <c r="D33" s="263"/>
      <c r="E33" s="263"/>
      <c r="F33" s="263"/>
      <c r="G33" s="263"/>
      <c r="H33" s="263"/>
      <c r="I33" s="263"/>
      <c r="J33" s="263"/>
      <c r="K33" s="263"/>
      <c r="L33" s="263"/>
      <c r="M33" s="263"/>
      <c r="N33" s="14"/>
      <c r="O33" s="14"/>
      <c r="P33" s="14"/>
    </row>
    <row r="34" spans="2:16" x14ac:dyDescent="0.2">
      <c r="B34" s="14"/>
      <c r="C34" s="14"/>
      <c r="D34" s="14"/>
      <c r="E34" s="14"/>
      <c r="F34" s="14"/>
      <c r="G34" s="14"/>
      <c r="H34" s="14"/>
      <c r="I34" s="14"/>
      <c r="J34" s="14"/>
      <c r="K34" s="14"/>
      <c r="L34" s="14"/>
      <c r="M34" s="14"/>
      <c r="N34" s="14"/>
      <c r="O34" s="14"/>
    </row>
    <row r="35" spans="2:16" x14ac:dyDescent="0.2">
      <c r="B35" s="6" t="s">
        <v>36</v>
      </c>
      <c r="C35" s="14"/>
      <c r="D35" s="14"/>
      <c r="E35" s="14"/>
      <c r="F35" s="14"/>
      <c r="G35" s="14"/>
      <c r="H35" s="14"/>
      <c r="I35" s="14"/>
      <c r="J35" s="14"/>
      <c r="K35" s="14"/>
      <c r="L35" s="14"/>
      <c r="M35" s="14"/>
      <c r="N35" s="14"/>
      <c r="O35" s="14"/>
    </row>
    <row r="36" spans="2:16" x14ac:dyDescent="0.2">
      <c r="B36" s="14"/>
      <c r="C36" s="14"/>
      <c r="D36" s="14"/>
      <c r="E36" s="14"/>
      <c r="F36" s="14"/>
      <c r="G36" s="14"/>
      <c r="H36" s="14"/>
      <c r="I36" s="14"/>
      <c r="J36" s="14"/>
      <c r="K36" s="14"/>
      <c r="L36" s="14"/>
      <c r="M36" s="14"/>
      <c r="N36" s="14"/>
      <c r="O36" s="14"/>
    </row>
    <row r="37" spans="2:16" x14ac:dyDescent="0.2">
      <c r="B37" s="14"/>
      <c r="C37" s="14"/>
      <c r="D37" s="14"/>
      <c r="E37" s="14"/>
      <c r="F37" s="14"/>
      <c r="G37" s="14"/>
      <c r="H37" s="14"/>
      <c r="I37" s="14"/>
      <c r="J37" s="14"/>
      <c r="K37" s="14"/>
      <c r="L37" s="14"/>
      <c r="M37" s="14"/>
      <c r="N37" s="14"/>
      <c r="O37" s="14"/>
    </row>
    <row r="38" spans="2:16" x14ac:dyDescent="0.2">
      <c r="B38" s="14"/>
      <c r="C38" s="14"/>
      <c r="D38" s="14"/>
      <c r="E38" s="14"/>
      <c r="F38" s="14"/>
      <c r="G38" s="14"/>
      <c r="H38" s="14"/>
      <c r="I38" s="14"/>
      <c r="J38" s="14"/>
      <c r="K38" s="14"/>
      <c r="L38" s="14"/>
      <c r="M38" s="14"/>
      <c r="N38" s="14"/>
      <c r="O38" s="14"/>
    </row>
    <row r="39" spans="2:16" x14ac:dyDescent="0.2">
      <c r="B39" s="14"/>
      <c r="C39" s="14"/>
      <c r="D39" s="14"/>
      <c r="E39" s="14"/>
      <c r="F39" s="14"/>
      <c r="G39" s="14"/>
      <c r="H39" s="14"/>
      <c r="I39" s="14"/>
      <c r="J39" s="14"/>
      <c r="K39" s="14"/>
      <c r="L39" s="14"/>
      <c r="M39" s="14"/>
      <c r="N39" s="14"/>
      <c r="O39" s="14"/>
    </row>
    <row r="40" spans="2:16" x14ac:dyDescent="0.2">
      <c r="B40" s="14"/>
      <c r="C40" s="14"/>
      <c r="D40" s="14"/>
      <c r="E40" s="14"/>
      <c r="F40" s="14"/>
      <c r="G40" s="14"/>
      <c r="H40" s="14"/>
      <c r="I40" s="14"/>
      <c r="J40" s="14"/>
      <c r="K40" s="14"/>
      <c r="L40" s="14"/>
      <c r="M40" s="14"/>
      <c r="N40" s="14"/>
      <c r="O40" s="14"/>
    </row>
    <row r="41" spans="2:16" x14ac:dyDescent="0.2">
      <c r="B41" s="14"/>
      <c r="C41" s="14"/>
      <c r="D41" s="14"/>
      <c r="E41" s="14"/>
      <c r="F41" s="14"/>
      <c r="G41" s="14"/>
      <c r="H41" s="14"/>
      <c r="I41" s="14"/>
      <c r="J41" s="14"/>
      <c r="K41" s="14"/>
      <c r="L41" s="14"/>
      <c r="M41" s="14"/>
      <c r="N41" s="14"/>
      <c r="O41" s="14"/>
    </row>
    <row r="42" spans="2:16" x14ac:dyDescent="0.2">
      <c r="B42" s="14"/>
      <c r="C42" s="14"/>
      <c r="D42" s="14"/>
      <c r="E42" s="14"/>
      <c r="F42" s="14"/>
      <c r="G42" s="14"/>
      <c r="H42" s="14"/>
      <c r="I42" s="14"/>
      <c r="J42" s="14"/>
      <c r="K42" s="14"/>
      <c r="L42" s="14"/>
      <c r="M42" s="14"/>
      <c r="N42" s="14"/>
      <c r="O42" s="14"/>
    </row>
    <row r="43" spans="2:16" x14ac:dyDescent="0.2">
      <c r="B43" s="14"/>
      <c r="C43" s="14"/>
      <c r="D43" s="14"/>
      <c r="E43" s="14"/>
      <c r="F43" s="14"/>
      <c r="G43" s="14"/>
      <c r="H43" s="14"/>
      <c r="I43" s="14"/>
      <c r="J43" s="14"/>
      <c r="K43" s="14"/>
      <c r="L43" s="14"/>
      <c r="M43" s="14"/>
      <c r="N43" s="14"/>
      <c r="O43" s="14"/>
    </row>
    <row r="44" spans="2:16" x14ac:dyDescent="0.2">
      <c r="B44" s="14"/>
      <c r="C44" s="14"/>
      <c r="D44" s="14"/>
      <c r="E44" s="14"/>
      <c r="F44" s="14"/>
      <c r="G44" s="14"/>
      <c r="H44" s="14"/>
      <c r="I44" s="14"/>
      <c r="J44" s="14"/>
      <c r="K44" s="14"/>
      <c r="L44" s="14"/>
      <c r="M44" s="14"/>
      <c r="N44" s="14"/>
      <c r="O44" s="14"/>
    </row>
    <row r="45" spans="2:16" x14ac:dyDescent="0.2">
      <c r="B45" s="14"/>
      <c r="C45" s="14"/>
      <c r="D45" s="14"/>
      <c r="E45" s="14"/>
      <c r="F45" s="14"/>
      <c r="G45" s="14"/>
      <c r="H45" s="14"/>
      <c r="I45" s="14"/>
      <c r="J45" s="14"/>
      <c r="K45" s="14"/>
      <c r="L45" s="14"/>
      <c r="M45" s="14"/>
      <c r="N45" s="14"/>
      <c r="O45" s="14"/>
    </row>
    <row r="46" spans="2:16" x14ac:dyDescent="0.2">
      <c r="B46" s="14"/>
      <c r="C46" s="14"/>
      <c r="D46" s="14"/>
      <c r="E46" s="14"/>
      <c r="F46" s="14"/>
      <c r="G46" s="14"/>
      <c r="H46" s="14"/>
      <c r="I46" s="14"/>
      <c r="J46" s="14"/>
      <c r="K46" s="14"/>
      <c r="L46" s="14"/>
      <c r="M46" s="14"/>
      <c r="N46" s="14"/>
      <c r="O46" s="14"/>
    </row>
    <row r="47" spans="2:16" x14ac:dyDescent="0.2">
      <c r="B47" s="14"/>
      <c r="C47" s="14"/>
      <c r="D47" s="14"/>
      <c r="E47" s="14"/>
      <c r="F47" s="14"/>
      <c r="G47" s="14"/>
      <c r="H47" s="14"/>
      <c r="I47" s="14"/>
      <c r="J47" s="14"/>
      <c r="K47" s="14"/>
      <c r="L47" s="14"/>
      <c r="M47" s="14"/>
      <c r="N47" s="14"/>
      <c r="O47" s="14"/>
    </row>
    <row r="48" spans="2:16" x14ac:dyDescent="0.2">
      <c r="B48" s="14"/>
      <c r="C48" s="14"/>
      <c r="D48" s="14"/>
      <c r="E48" s="14"/>
      <c r="F48" s="14"/>
      <c r="G48" s="14"/>
      <c r="H48" s="14"/>
      <c r="I48" s="14"/>
      <c r="J48" s="14"/>
      <c r="K48" s="14"/>
      <c r="L48" s="14"/>
      <c r="M48" s="14"/>
      <c r="N48" s="14"/>
      <c r="O48" s="14"/>
    </row>
    <row r="49" spans="2:15" x14ac:dyDescent="0.2">
      <c r="B49" s="14"/>
      <c r="C49" s="14"/>
      <c r="D49" s="14"/>
      <c r="E49" s="14"/>
      <c r="F49" s="14"/>
      <c r="G49" s="14"/>
      <c r="H49" s="14"/>
      <c r="I49" s="14"/>
      <c r="J49" s="14"/>
      <c r="K49" s="14"/>
      <c r="L49" s="14"/>
      <c r="M49" s="14"/>
      <c r="N49" s="14"/>
      <c r="O49" s="14"/>
    </row>
    <row r="50" spans="2:15" x14ac:dyDescent="0.2">
      <c r="B50" s="14"/>
      <c r="C50" s="14"/>
      <c r="D50" s="14"/>
      <c r="E50" s="14"/>
      <c r="F50" s="14"/>
      <c r="G50" s="14"/>
      <c r="H50" s="14"/>
      <c r="I50" s="14"/>
      <c r="J50" s="14"/>
      <c r="K50" s="14"/>
      <c r="L50" s="14"/>
      <c r="M50" s="14"/>
      <c r="N50" s="14"/>
      <c r="O50" s="14"/>
    </row>
    <row r="51" spans="2:15" x14ac:dyDescent="0.2">
      <c r="B51" s="6" t="s">
        <v>37</v>
      </c>
      <c r="C51" s="14"/>
      <c r="D51" s="14"/>
      <c r="E51" s="14"/>
      <c r="F51" s="14"/>
      <c r="G51" s="14"/>
      <c r="H51" s="14"/>
      <c r="I51" s="14"/>
      <c r="J51" s="14"/>
      <c r="K51" s="14"/>
      <c r="L51" s="14"/>
      <c r="M51" s="14"/>
      <c r="N51" s="14"/>
      <c r="O51" s="14"/>
    </row>
    <row r="52" spans="2:15" x14ac:dyDescent="0.2">
      <c r="B52" s="14"/>
      <c r="C52" s="17" t="s">
        <v>38</v>
      </c>
      <c r="D52" s="14"/>
      <c r="E52" s="14"/>
      <c r="F52" s="14"/>
      <c r="G52" s="14"/>
      <c r="H52" s="14"/>
      <c r="I52" s="14"/>
      <c r="J52" s="14"/>
      <c r="K52" s="14"/>
      <c r="L52" s="14"/>
      <c r="M52" s="14"/>
      <c r="N52" s="14"/>
      <c r="O52" s="14"/>
    </row>
    <row r="53" spans="2:15" x14ac:dyDescent="0.2">
      <c r="B53" s="14"/>
      <c r="C53" s="14"/>
      <c r="D53" s="14"/>
      <c r="E53" s="14"/>
      <c r="F53" s="14"/>
      <c r="G53" s="14"/>
      <c r="H53" s="14"/>
      <c r="I53" s="14"/>
      <c r="J53" s="14"/>
      <c r="K53" s="14"/>
      <c r="L53" s="14"/>
      <c r="M53" s="14"/>
      <c r="N53" s="14"/>
      <c r="O53" s="14"/>
    </row>
    <row r="54" spans="2:15" x14ac:dyDescent="0.2">
      <c r="B54" s="14"/>
      <c r="C54" s="14"/>
      <c r="D54" s="14"/>
      <c r="E54" s="14"/>
      <c r="F54" s="14"/>
      <c r="G54" s="14"/>
      <c r="H54" s="14"/>
      <c r="I54" s="14"/>
      <c r="J54" s="14"/>
      <c r="K54" s="14"/>
      <c r="L54" s="14"/>
      <c r="M54" s="14"/>
      <c r="N54" s="14"/>
      <c r="O54" s="14"/>
    </row>
    <row r="55" spans="2:15" x14ac:dyDescent="0.2">
      <c r="B55" s="14"/>
      <c r="C55" s="14"/>
      <c r="D55" s="14"/>
      <c r="E55" s="14"/>
      <c r="F55" s="14"/>
      <c r="G55" s="14"/>
      <c r="H55" s="14"/>
      <c r="I55" s="14"/>
      <c r="J55" s="14"/>
      <c r="K55" s="14"/>
      <c r="L55" s="14"/>
      <c r="M55" s="14"/>
      <c r="N55" s="14"/>
      <c r="O55" s="14"/>
    </row>
    <row r="56" spans="2:15" x14ac:dyDescent="0.2">
      <c r="B56" s="14"/>
      <c r="C56" s="14"/>
      <c r="D56" s="14"/>
      <c r="E56" s="14"/>
      <c r="F56" s="14"/>
      <c r="G56" s="14"/>
      <c r="H56" s="14"/>
      <c r="I56" s="14"/>
      <c r="J56" s="14"/>
      <c r="K56" s="14"/>
      <c r="L56" s="14"/>
      <c r="M56" s="14"/>
      <c r="N56" s="14"/>
      <c r="O56" s="14"/>
    </row>
    <row r="57" spans="2:15" x14ac:dyDescent="0.2">
      <c r="B57" s="14"/>
      <c r="C57" s="14"/>
      <c r="D57" s="14"/>
      <c r="E57" s="14"/>
      <c r="F57" s="14"/>
      <c r="G57" s="14"/>
      <c r="H57" s="14"/>
      <c r="I57" s="14"/>
      <c r="J57" s="14"/>
      <c r="K57" s="14"/>
      <c r="L57" s="14"/>
      <c r="M57" s="14"/>
      <c r="N57" s="14"/>
      <c r="O57" s="14"/>
    </row>
    <row r="58" spans="2:15" x14ac:dyDescent="0.2">
      <c r="B58" s="14"/>
      <c r="C58" s="14"/>
      <c r="D58" s="14"/>
      <c r="E58" s="14"/>
      <c r="F58" s="14"/>
      <c r="G58" s="14"/>
      <c r="H58" s="14"/>
      <c r="I58" s="14"/>
      <c r="J58" s="14"/>
      <c r="K58" s="14"/>
      <c r="L58" s="14"/>
      <c r="M58" s="14"/>
      <c r="N58" s="14"/>
      <c r="O58" s="14"/>
    </row>
    <row r="59" spans="2:15" x14ac:dyDescent="0.2">
      <c r="B59" s="14"/>
      <c r="C59" s="14"/>
      <c r="D59" s="14"/>
      <c r="E59" s="14"/>
      <c r="F59" s="14"/>
      <c r="G59" s="14"/>
      <c r="H59" s="14"/>
      <c r="I59" s="14"/>
      <c r="J59" s="14"/>
      <c r="K59" s="14"/>
      <c r="L59" s="14"/>
      <c r="M59" s="14"/>
      <c r="N59" s="14"/>
      <c r="O59" s="14"/>
    </row>
    <row r="60" spans="2:15" x14ac:dyDescent="0.2">
      <c r="B60" s="14"/>
      <c r="C60" s="14"/>
      <c r="D60" s="14"/>
      <c r="E60" s="14"/>
      <c r="F60" s="14"/>
      <c r="G60" s="14"/>
      <c r="H60" s="14"/>
      <c r="I60" s="14"/>
      <c r="J60" s="14"/>
      <c r="K60" s="14"/>
      <c r="L60" s="14"/>
      <c r="M60" s="14"/>
      <c r="N60" s="14"/>
      <c r="O60" s="14"/>
    </row>
    <row r="61" spans="2:15" x14ac:dyDescent="0.2">
      <c r="B61" s="14"/>
      <c r="C61" s="14"/>
      <c r="D61" s="14"/>
      <c r="E61" s="14"/>
      <c r="F61" s="14"/>
      <c r="G61" s="14"/>
      <c r="H61" s="14"/>
      <c r="I61" s="14"/>
      <c r="J61" s="14"/>
      <c r="K61" s="14"/>
      <c r="L61" s="14"/>
      <c r="M61" s="14"/>
      <c r="N61" s="14"/>
      <c r="O61" s="14"/>
    </row>
    <row r="62" spans="2:15" x14ac:dyDescent="0.2">
      <c r="B62" s="14"/>
      <c r="C62" s="14"/>
      <c r="D62" s="14"/>
      <c r="E62" s="14"/>
      <c r="F62" s="14"/>
      <c r="G62" s="14"/>
      <c r="H62" s="14"/>
      <c r="I62" s="14"/>
      <c r="J62" s="14"/>
      <c r="K62" s="14"/>
      <c r="L62" s="14"/>
      <c r="M62" s="14"/>
      <c r="N62" s="14"/>
      <c r="O62" s="14"/>
    </row>
    <row r="63" spans="2:15" x14ac:dyDescent="0.2">
      <c r="B63" s="14"/>
      <c r="C63" s="14"/>
      <c r="D63" s="14"/>
      <c r="E63" s="14"/>
      <c r="F63" s="14"/>
      <c r="G63" s="14"/>
      <c r="H63" s="14"/>
      <c r="I63" s="14"/>
      <c r="J63" s="14"/>
      <c r="K63" s="14"/>
      <c r="L63" s="14"/>
      <c r="M63" s="14"/>
      <c r="N63" s="14"/>
      <c r="O63" s="14"/>
    </row>
    <row r="64" spans="2:15" x14ac:dyDescent="0.2">
      <c r="B64" s="14"/>
      <c r="C64" s="14"/>
      <c r="D64" s="14"/>
      <c r="E64" s="14"/>
      <c r="F64" s="14"/>
      <c r="G64" s="14"/>
      <c r="H64" s="14"/>
      <c r="I64" s="14"/>
      <c r="J64" s="14"/>
      <c r="K64" s="14"/>
      <c r="L64" s="14"/>
      <c r="M64" s="14"/>
      <c r="N64" s="14"/>
      <c r="O64" s="14"/>
    </row>
    <row r="65" spans="2:15" x14ac:dyDescent="0.2">
      <c r="B65" s="14"/>
      <c r="C65" s="14"/>
      <c r="D65" s="14"/>
      <c r="E65" s="14"/>
      <c r="F65" s="14"/>
      <c r="G65" s="14"/>
      <c r="H65" s="14"/>
      <c r="I65" s="14"/>
      <c r="J65" s="14"/>
      <c r="K65" s="14"/>
      <c r="L65" s="14"/>
      <c r="M65" s="14"/>
      <c r="N65" s="14"/>
      <c r="O65" s="14"/>
    </row>
    <row r="66" spans="2:15" x14ac:dyDescent="0.2">
      <c r="B66" s="14"/>
      <c r="C66" s="14"/>
      <c r="D66" s="14"/>
      <c r="E66" s="14"/>
      <c r="F66" s="14"/>
      <c r="G66" s="14"/>
      <c r="H66" s="14"/>
      <c r="I66" s="14"/>
      <c r="J66" s="14"/>
      <c r="K66" s="14"/>
      <c r="L66" s="14"/>
      <c r="M66" s="14"/>
      <c r="N66" s="14"/>
      <c r="O66" s="14"/>
    </row>
    <row r="67" spans="2:15" x14ac:dyDescent="0.2">
      <c r="B67" s="14"/>
      <c r="C67" s="14"/>
      <c r="D67" s="14"/>
      <c r="E67" s="14"/>
      <c r="F67" s="14"/>
      <c r="G67" s="14"/>
      <c r="H67" s="14"/>
      <c r="I67" s="14"/>
      <c r="J67" s="14"/>
      <c r="K67" s="14"/>
      <c r="L67" s="14"/>
      <c r="M67" s="14"/>
      <c r="N67" s="14"/>
      <c r="O67" s="14"/>
    </row>
    <row r="68" spans="2:15" x14ac:dyDescent="0.2">
      <c r="B68" s="14"/>
      <c r="C68" s="14"/>
      <c r="D68" s="14"/>
      <c r="E68" s="14"/>
      <c r="F68" s="14"/>
      <c r="G68" s="14"/>
      <c r="H68" s="14"/>
      <c r="I68" s="14"/>
      <c r="J68" s="14"/>
      <c r="K68" s="14"/>
      <c r="L68" s="14"/>
      <c r="M68" s="14"/>
      <c r="N68" s="14"/>
      <c r="O68" s="14"/>
    </row>
    <row r="69" spans="2:15" x14ac:dyDescent="0.2">
      <c r="B69" s="14"/>
      <c r="C69" s="14"/>
      <c r="D69" s="14"/>
      <c r="E69" s="14"/>
      <c r="F69" s="14"/>
      <c r="G69" s="14"/>
      <c r="H69" s="14"/>
      <c r="I69" s="14"/>
      <c r="J69" s="14"/>
      <c r="K69" s="14"/>
      <c r="L69" s="14"/>
      <c r="M69" s="14"/>
      <c r="N69" s="14"/>
      <c r="O69" s="14"/>
    </row>
    <row r="70" spans="2:15" x14ac:dyDescent="0.2">
      <c r="B70" s="14"/>
      <c r="C70" s="14"/>
      <c r="D70" s="14"/>
      <c r="E70" s="14"/>
      <c r="F70" s="14"/>
      <c r="G70" s="14"/>
      <c r="H70" s="14"/>
      <c r="I70" s="14"/>
      <c r="J70" s="14"/>
      <c r="K70" s="14"/>
      <c r="L70" s="14"/>
      <c r="M70" s="14"/>
      <c r="N70" s="14"/>
      <c r="O70" s="14"/>
    </row>
    <row r="71" spans="2:15" x14ac:dyDescent="0.2">
      <c r="B71" s="14"/>
      <c r="C71" s="14"/>
      <c r="D71" s="14"/>
      <c r="E71" s="14"/>
      <c r="F71" s="14"/>
      <c r="G71" s="14"/>
      <c r="H71" s="14"/>
      <c r="I71" s="14"/>
      <c r="J71" s="14"/>
      <c r="K71" s="14"/>
      <c r="L71" s="14"/>
      <c r="M71" s="14"/>
      <c r="N71" s="14"/>
      <c r="O71" s="14"/>
    </row>
    <row r="72" spans="2:15" x14ac:dyDescent="0.2">
      <c r="B72" s="14"/>
      <c r="C72" s="14"/>
      <c r="D72" s="14"/>
      <c r="E72" s="14"/>
      <c r="F72" s="14"/>
      <c r="G72" s="14"/>
      <c r="H72" s="14"/>
      <c r="I72" s="14"/>
      <c r="J72" s="14"/>
      <c r="K72" s="14"/>
      <c r="L72" s="14"/>
      <c r="M72" s="14"/>
      <c r="N72" s="14"/>
      <c r="O72" s="14"/>
    </row>
    <row r="73" spans="2:15" x14ac:dyDescent="0.2">
      <c r="B73" s="14"/>
      <c r="C73" s="14"/>
      <c r="D73" s="14"/>
      <c r="E73" s="14"/>
      <c r="F73" s="14"/>
      <c r="G73" s="14"/>
      <c r="H73" s="14"/>
      <c r="I73" s="14"/>
      <c r="J73" s="14"/>
      <c r="K73" s="14"/>
      <c r="L73" s="14"/>
      <c r="M73" s="14"/>
      <c r="N73" s="14"/>
      <c r="O73" s="14"/>
    </row>
    <row r="74" spans="2:15" x14ac:dyDescent="0.2">
      <c r="B74" s="14"/>
      <c r="C74" s="14"/>
      <c r="D74" s="14"/>
      <c r="E74" s="14"/>
      <c r="F74" s="14"/>
      <c r="G74" s="14"/>
      <c r="H74" s="14"/>
      <c r="I74" s="14"/>
      <c r="J74" s="14"/>
      <c r="K74" s="14"/>
      <c r="L74" s="14"/>
      <c r="M74" s="14"/>
      <c r="N74" s="14"/>
      <c r="O74" s="14"/>
    </row>
    <row r="75" spans="2:15" x14ac:dyDescent="0.2">
      <c r="B75" s="14"/>
      <c r="C75" s="14"/>
      <c r="D75" s="14"/>
      <c r="E75" s="14"/>
      <c r="F75" s="14"/>
      <c r="G75" s="14"/>
      <c r="H75" s="14"/>
      <c r="I75" s="14"/>
      <c r="J75" s="14"/>
      <c r="K75" s="14"/>
      <c r="L75" s="14"/>
      <c r="M75" s="14"/>
      <c r="N75" s="14"/>
      <c r="O75" s="14"/>
    </row>
    <row r="76" spans="2:15" x14ac:dyDescent="0.2">
      <c r="B76" s="14"/>
      <c r="C76" s="14"/>
      <c r="D76" s="14"/>
      <c r="E76" s="14"/>
      <c r="F76" s="14"/>
      <c r="G76" s="14"/>
      <c r="H76" s="14"/>
      <c r="I76" s="14"/>
      <c r="J76" s="14"/>
      <c r="K76" s="14"/>
      <c r="L76" s="14"/>
      <c r="M76" s="14"/>
      <c r="N76" s="14"/>
      <c r="O76" s="14"/>
    </row>
    <row r="77" spans="2:15" x14ac:dyDescent="0.2">
      <c r="B77" s="14"/>
      <c r="C77" s="14"/>
      <c r="D77" s="14"/>
      <c r="E77" s="14"/>
      <c r="F77" s="14"/>
      <c r="G77" s="14"/>
      <c r="H77" s="14"/>
      <c r="I77" s="14"/>
      <c r="J77" s="14"/>
      <c r="K77" s="14"/>
      <c r="L77" s="14"/>
      <c r="M77" s="14"/>
      <c r="N77" s="14"/>
      <c r="O77" s="14"/>
    </row>
    <row r="78" spans="2:15" x14ac:dyDescent="0.2">
      <c r="B78" s="14"/>
      <c r="C78" s="14"/>
      <c r="D78" s="14"/>
      <c r="E78" s="14"/>
      <c r="F78" s="14"/>
      <c r="G78" s="14"/>
      <c r="H78" s="14"/>
      <c r="I78" s="14"/>
      <c r="J78" s="14"/>
      <c r="K78" s="14"/>
      <c r="L78" s="14"/>
      <c r="M78" s="14"/>
      <c r="N78" s="14"/>
      <c r="O78" s="14"/>
    </row>
    <row r="79" spans="2:15" x14ac:dyDescent="0.2">
      <c r="B79" s="14"/>
      <c r="C79" s="14"/>
      <c r="D79" s="14"/>
      <c r="E79" s="14"/>
      <c r="F79" s="14"/>
      <c r="G79" s="14"/>
      <c r="H79" s="14"/>
      <c r="I79" s="14"/>
      <c r="J79" s="14"/>
      <c r="K79" s="14"/>
      <c r="L79" s="14"/>
      <c r="M79" s="14"/>
      <c r="N79" s="14"/>
      <c r="O79" s="14"/>
    </row>
    <row r="80" spans="2:15" x14ac:dyDescent="0.2">
      <c r="B80" s="14"/>
      <c r="C80" s="14"/>
      <c r="D80" s="14"/>
      <c r="E80" s="14"/>
      <c r="F80" s="14"/>
      <c r="G80" s="14"/>
      <c r="H80" s="14"/>
      <c r="I80" s="14"/>
      <c r="J80" s="14"/>
      <c r="K80" s="14"/>
      <c r="L80" s="14"/>
      <c r="M80" s="14"/>
      <c r="N80" s="14"/>
      <c r="O80" s="14"/>
    </row>
    <row r="81" spans="2:15" x14ac:dyDescent="0.2">
      <c r="B81" s="14"/>
      <c r="C81" s="14"/>
      <c r="D81" s="14"/>
      <c r="E81" s="14"/>
      <c r="F81" s="14"/>
      <c r="G81" s="14"/>
      <c r="H81" s="14"/>
      <c r="I81" s="14"/>
      <c r="J81" s="14"/>
      <c r="K81" s="14"/>
      <c r="L81" s="14"/>
      <c r="M81" s="14"/>
      <c r="N81" s="14"/>
      <c r="O81" s="14"/>
    </row>
    <row r="82" spans="2:15" x14ac:dyDescent="0.2">
      <c r="B82" s="14"/>
      <c r="C82" s="14"/>
      <c r="D82" s="14"/>
      <c r="E82" s="14"/>
      <c r="F82" s="14"/>
      <c r="G82" s="14"/>
      <c r="H82" s="14"/>
      <c r="I82" s="14"/>
      <c r="J82" s="14"/>
      <c r="K82" s="14"/>
      <c r="L82" s="14"/>
      <c r="M82" s="14"/>
      <c r="N82" s="14"/>
      <c r="O82" s="14"/>
    </row>
    <row r="83" spans="2:15" x14ac:dyDescent="0.2">
      <c r="B83" s="14"/>
      <c r="C83" s="14"/>
      <c r="D83" s="14"/>
      <c r="E83" s="14"/>
      <c r="F83" s="14"/>
      <c r="G83" s="14"/>
      <c r="H83" s="14"/>
      <c r="I83" s="14"/>
      <c r="J83" s="14"/>
      <c r="K83" s="14"/>
      <c r="L83" s="14"/>
      <c r="M83" s="14"/>
      <c r="N83" s="14"/>
      <c r="O83" s="14"/>
    </row>
    <row r="84" spans="2:15" x14ac:dyDescent="0.2">
      <c r="B84" s="14"/>
      <c r="C84" s="14"/>
      <c r="D84" s="14"/>
      <c r="E84" s="14"/>
      <c r="F84" s="14"/>
      <c r="G84" s="14"/>
      <c r="H84" s="14"/>
      <c r="I84" s="14"/>
      <c r="J84" s="14"/>
      <c r="K84" s="14"/>
      <c r="L84" s="14"/>
      <c r="M84" s="14"/>
      <c r="N84" s="14"/>
      <c r="O84" s="14"/>
    </row>
    <row r="85" spans="2:15" x14ac:dyDescent="0.2">
      <c r="B85" s="14"/>
      <c r="C85" s="14"/>
      <c r="D85" s="14"/>
      <c r="E85" s="14"/>
      <c r="F85" s="14"/>
      <c r="G85" s="14"/>
      <c r="H85" s="14"/>
      <c r="I85" s="14"/>
      <c r="J85" s="14"/>
      <c r="K85" s="14"/>
      <c r="L85" s="14"/>
      <c r="M85" s="14"/>
      <c r="N85" s="14"/>
      <c r="O85" s="14"/>
    </row>
    <row r="86" spans="2:15" x14ac:dyDescent="0.2">
      <c r="B86" s="14"/>
      <c r="C86" s="14"/>
      <c r="D86" s="14"/>
      <c r="E86" s="14"/>
      <c r="F86" s="14"/>
      <c r="G86" s="14"/>
      <c r="H86" s="14"/>
      <c r="I86" s="14"/>
      <c r="J86" s="14"/>
      <c r="K86" s="14"/>
      <c r="L86" s="14"/>
      <c r="M86" s="14"/>
      <c r="N86" s="14"/>
      <c r="O86" s="14"/>
    </row>
    <row r="87" spans="2:15" x14ac:dyDescent="0.2">
      <c r="B87" s="14"/>
      <c r="C87" s="14"/>
      <c r="D87" s="14"/>
      <c r="E87" s="14"/>
      <c r="F87" s="14"/>
      <c r="G87" s="14"/>
      <c r="H87" s="14"/>
      <c r="I87" s="14"/>
      <c r="J87" s="14"/>
      <c r="K87" s="14"/>
      <c r="L87" s="14"/>
      <c r="M87" s="14"/>
      <c r="N87" s="14"/>
      <c r="O87" s="14"/>
    </row>
    <row r="88" spans="2:15" x14ac:dyDescent="0.2">
      <c r="B88" s="14"/>
      <c r="C88" s="14"/>
      <c r="D88" s="14"/>
      <c r="E88" s="14"/>
      <c r="F88" s="14"/>
      <c r="G88" s="14"/>
      <c r="H88" s="14"/>
      <c r="I88" s="14"/>
      <c r="J88" s="14"/>
      <c r="K88" s="14"/>
      <c r="L88" s="14"/>
      <c r="M88" s="14"/>
      <c r="N88" s="14"/>
      <c r="O88" s="14"/>
    </row>
    <row r="89" spans="2:15" x14ac:dyDescent="0.2">
      <c r="B89" s="14"/>
      <c r="C89" s="14"/>
      <c r="D89" s="14"/>
      <c r="E89" s="14"/>
      <c r="F89" s="14"/>
      <c r="G89" s="14"/>
      <c r="H89" s="14"/>
      <c r="I89" s="14"/>
      <c r="J89" s="14"/>
      <c r="K89" s="14"/>
      <c r="L89" s="14"/>
      <c r="M89" s="14"/>
      <c r="N89" s="14"/>
      <c r="O89" s="14"/>
    </row>
    <row r="90" spans="2:15" x14ac:dyDescent="0.2">
      <c r="B90" s="14"/>
      <c r="C90" s="14"/>
      <c r="D90" s="14"/>
      <c r="E90" s="14"/>
      <c r="F90" s="14"/>
      <c r="G90" s="14"/>
      <c r="H90" s="14"/>
      <c r="I90" s="14"/>
      <c r="J90" s="14"/>
      <c r="K90" s="14"/>
      <c r="L90" s="14"/>
      <c r="M90" s="14"/>
      <c r="N90" s="14"/>
      <c r="O90" s="14"/>
    </row>
    <row r="91" spans="2:15" x14ac:dyDescent="0.2">
      <c r="B91" s="14"/>
      <c r="C91" s="14"/>
      <c r="D91" s="14"/>
      <c r="E91" s="14"/>
      <c r="F91" s="14"/>
      <c r="G91" s="14"/>
      <c r="H91" s="14"/>
      <c r="I91" s="14"/>
      <c r="J91" s="14"/>
      <c r="K91" s="14"/>
      <c r="L91" s="14"/>
      <c r="M91" s="14"/>
      <c r="N91" s="14"/>
      <c r="O91" s="14"/>
    </row>
    <row r="92" spans="2:15" x14ac:dyDescent="0.2">
      <c r="B92" s="14"/>
      <c r="C92" s="14"/>
      <c r="D92" s="14"/>
      <c r="E92" s="14"/>
      <c r="F92" s="14"/>
      <c r="G92" s="14"/>
      <c r="H92" s="14"/>
      <c r="I92" s="14"/>
      <c r="J92" s="14"/>
      <c r="K92" s="14"/>
      <c r="L92" s="14"/>
      <c r="M92" s="14"/>
      <c r="N92" s="14"/>
      <c r="O92" s="14"/>
    </row>
    <row r="93" spans="2:15" x14ac:dyDescent="0.2">
      <c r="B93" s="14"/>
      <c r="C93" s="14"/>
      <c r="D93" s="14"/>
      <c r="E93" s="14"/>
      <c r="F93" s="14"/>
      <c r="G93" s="14"/>
      <c r="H93" s="14"/>
      <c r="I93" s="14"/>
      <c r="J93" s="14"/>
      <c r="K93" s="14"/>
      <c r="L93" s="14"/>
      <c r="M93" s="14"/>
      <c r="N93" s="14"/>
      <c r="O93" s="14"/>
    </row>
    <row r="94" spans="2:15" x14ac:dyDescent="0.2">
      <c r="B94" s="14"/>
      <c r="C94" s="14"/>
      <c r="D94" s="14"/>
      <c r="E94" s="14"/>
      <c r="F94" s="14"/>
      <c r="G94" s="14"/>
      <c r="H94" s="14"/>
      <c r="I94" s="14"/>
      <c r="J94" s="14"/>
      <c r="K94" s="14"/>
      <c r="L94" s="14"/>
      <c r="M94" s="14"/>
      <c r="N94" s="14"/>
      <c r="O94" s="14"/>
    </row>
    <row r="95" spans="2:15" x14ac:dyDescent="0.2">
      <c r="B95" s="14"/>
      <c r="C95" s="14"/>
      <c r="D95" s="14"/>
      <c r="E95" s="14"/>
      <c r="F95" s="14"/>
      <c r="G95" s="14"/>
      <c r="H95" s="14"/>
      <c r="I95" s="14"/>
      <c r="J95" s="14"/>
      <c r="K95" s="14"/>
      <c r="L95" s="14"/>
      <c r="M95" s="14"/>
      <c r="N95" s="14"/>
      <c r="O95" s="14"/>
    </row>
    <row r="96" spans="2:15" x14ac:dyDescent="0.2">
      <c r="B96" s="14"/>
      <c r="C96" s="14"/>
      <c r="D96" s="14"/>
      <c r="E96" s="14"/>
      <c r="F96" s="14"/>
      <c r="G96" s="14"/>
      <c r="H96" s="14"/>
      <c r="I96" s="14"/>
      <c r="J96" s="14"/>
      <c r="K96" s="14"/>
      <c r="L96" s="14"/>
      <c r="M96" s="14"/>
      <c r="N96" s="14"/>
      <c r="O96" s="14"/>
    </row>
    <row r="97" spans="2:15" x14ac:dyDescent="0.2">
      <c r="B97" s="14"/>
      <c r="C97" s="14"/>
      <c r="D97" s="14"/>
      <c r="E97" s="14"/>
      <c r="F97" s="14"/>
      <c r="G97" s="14"/>
      <c r="H97" s="14"/>
      <c r="I97" s="14"/>
      <c r="J97" s="14"/>
      <c r="K97" s="14"/>
      <c r="L97" s="14"/>
      <c r="M97" s="14"/>
      <c r="N97" s="14"/>
      <c r="O97" s="14"/>
    </row>
    <row r="98" spans="2:15" x14ac:dyDescent="0.2">
      <c r="B98" s="14"/>
      <c r="C98" s="14"/>
      <c r="D98" s="14"/>
      <c r="E98" s="14"/>
      <c r="F98" s="14"/>
      <c r="G98" s="14"/>
      <c r="H98" s="14"/>
      <c r="I98" s="14"/>
      <c r="J98" s="14"/>
      <c r="K98" s="14"/>
      <c r="L98" s="14"/>
      <c r="M98" s="14"/>
      <c r="N98" s="14"/>
      <c r="O98" s="14"/>
    </row>
    <row r="99" spans="2:15" x14ac:dyDescent="0.2">
      <c r="B99" s="14"/>
      <c r="C99" s="14"/>
      <c r="D99" s="14"/>
      <c r="E99" s="14"/>
      <c r="F99" s="14"/>
      <c r="G99" s="14"/>
      <c r="H99" s="14"/>
      <c r="I99" s="14"/>
      <c r="J99" s="14"/>
      <c r="K99" s="14"/>
      <c r="L99" s="14"/>
      <c r="M99" s="14"/>
      <c r="N99" s="14"/>
      <c r="O99" s="14"/>
    </row>
    <row r="100" spans="2:15" x14ac:dyDescent="0.2">
      <c r="B100" s="14"/>
      <c r="C100" s="14"/>
      <c r="D100" s="14"/>
      <c r="E100" s="14"/>
      <c r="F100" s="14"/>
      <c r="G100" s="14"/>
      <c r="H100" s="14"/>
      <c r="I100" s="14"/>
      <c r="J100" s="14"/>
      <c r="K100" s="14"/>
      <c r="L100" s="14"/>
      <c r="M100" s="14"/>
      <c r="N100" s="14"/>
      <c r="O100" s="14"/>
    </row>
    <row r="101" spans="2:15" x14ac:dyDescent="0.2">
      <c r="B101" s="14"/>
      <c r="C101" s="14"/>
      <c r="D101" s="14"/>
      <c r="E101" s="14"/>
      <c r="F101" s="14"/>
      <c r="G101" s="14"/>
      <c r="H101" s="14"/>
      <c r="I101" s="14"/>
      <c r="J101" s="14"/>
      <c r="K101" s="14"/>
      <c r="L101" s="14"/>
      <c r="M101" s="14"/>
      <c r="N101" s="14"/>
      <c r="O101" s="14"/>
    </row>
    <row r="102" spans="2:15" x14ac:dyDescent="0.2">
      <c r="B102" s="14"/>
      <c r="C102" s="14"/>
      <c r="D102" s="14"/>
      <c r="E102" s="14"/>
      <c r="F102" s="14"/>
      <c r="G102" s="14"/>
      <c r="H102" s="14"/>
      <c r="I102" s="14"/>
      <c r="J102" s="14"/>
      <c r="K102" s="14"/>
      <c r="L102" s="14"/>
      <c r="M102" s="14"/>
      <c r="N102" s="14"/>
      <c r="O102" s="14"/>
    </row>
    <row r="103" spans="2:15" x14ac:dyDescent="0.2">
      <c r="B103" s="14"/>
      <c r="C103" s="14"/>
      <c r="D103" s="14"/>
      <c r="E103" s="14"/>
      <c r="F103" s="14"/>
      <c r="G103" s="14"/>
      <c r="H103" s="14"/>
      <c r="I103" s="14"/>
      <c r="J103" s="14"/>
      <c r="K103" s="14"/>
      <c r="L103" s="14"/>
      <c r="M103" s="14"/>
      <c r="N103" s="14"/>
      <c r="O103" s="14"/>
    </row>
    <row r="104" spans="2:15" x14ac:dyDescent="0.2">
      <c r="B104" s="14"/>
      <c r="C104" s="14"/>
      <c r="D104" s="14"/>
      <c r="E104" s="14"/>
      <c r="F104" s="14"/>
      <c r="G104" s="14"/>
      <c r="H104" s="14"/>
      <c r="I104" s="14"/>
      <c r="J104" s="14"/>
      <c r="K104" s="14"/>
      <c r="L104" s="14"/>
      <c r="M104" s="14"/>
      <c r="N104" s="14"/>
      <c r="O104" s="14"/>
    </row>
    <row r="105" spans="2:15" x14ac:dyDescent="0.2">
      <c r="B105" s="14"/>
      <c r="C105" s="14"/>
      <c r="D105" s="14"/>
      <c r="E105" s="14"/>
      <c r="F105" s="14"/>
      <c r="G105" s="14"/>
      <c r="H105" s="14"/>
      <c r="I105" s="14"/>
      <c r="J105" s="14"/>
      <c r="K105" s="14"/>
      <c r="L105" s="14"/>
      <c r="M105" s="14"/>
      <c r="N105" s="14"/>
      <c r="O105" s="14"/>
    </row>
    <row r="106" spans="2:15" x14ac:dyDescent="0.2">
      <c r="B106" s="14"/>
      <c r="C106" s="14"/>
      <c r="D106" s="14"/>
      <c r="E106" s="14"/>
      <c r="F106" s="14"/>
      <c r="G106" s="14"/>
      <c r="H106" s="14"/>
      <c r="I106" s="14"/>
      <c r="J106" s="14"/>
      <c r="K106" s="14"/>
      <c r="L106" s="14"/>
      <c r="M106" s="14"/>
      <c r="N106" s="14"/>
      <c r="O106" s="14"/>
    </row>
    <row r="107" spans="2:15" x14ac:dyDescent="0.2">
      <c r="B107" s="14"/>
      <c r="C107" s="14"/>
      <c r="D107" s="14"/>
      <c r="E107" s="14"/>
      <c r="F107" s="14"/>
      <c r="G107" s="14"/>
      <c r="H107" s="14"/>
      <c r="I107" s="14"/>
      <c r="J107" s="14"/>
      <c r="K107" s="14"/>
      <c r="L107" s="14"/>
      <c r="M107" s="14"/>
      <c r="N107" s="14"/>
      <c r="O107" s="14"/>
    </row>
    <row r="108" spans="2:15" x14ac:dyDescent="0.2">
      <c r="B108" s="14"/>
      <c r="C108" s="14"/>
      <c r="D108" s="14"/>
      <c r="E108" s="14"/>
      <c r="F108" s="14"/>
      <c r="G108" s="14"/>
      <c r="H108" s="14"/>
      <c r="I108" s="14"/>
      <c r="J108" s="14"/>
      <c r="K108" s="14"/>
      <c r="L108" s="14"/>
      <c r="M108" s="14"/>
      <c r="N108" s="14"/>
      <c r="O108" s="14"/>
    </row>
    <row r="109" spans="2:15" x14ac:dyDescent="0.2">
      <c r="B109" s="14"/>
      <c r="C109" s="14"/>
      <c r="D109" s="14"/>
      <c r="E109" s="14"/>
      <c r="F109" s="14"/>
      <c r="G109" s="14"/>
      <c r="H109" s="14"/>
      <c r="I109" s="14"/>
      <c r="J109" s="14"/>
      <c r="K109" s="14"/>
      <c r="L109" s="14"/>
      <c r="M109" s="14"/>
      <c r="N109" s="14"/>
      <c r="O109" s="14"/>
    </row>
    <row r="110" spans="2:15" x14ac:dyDescent="0.2">
      <c r="B110" s="14"/>
      <c r="C110" s="14"/>
      <c r="D110" s="14"/>
      <c r="E110" s="14"/>
      <c r="F110" s="14"/>
      <c r="G110" s="14"/>
      <c r="H110" s="14"/>
      <c r="I110" s="14"/>
      <c r="J110" s="14"/>
      <c r="K110" s="14"/>
      <c r="L110" s="14"/>
      <c r="M110" s="14"/>
      <c r="N110" s="14"/>
      <c r="O110" s="14"/>
    </row>
    <row r="111" spans="2:15" x14ac:dyDescent="0.2">
      <c r="B111" s="14"/>
      <c r="C111" s="14"/>
      <c r="D111" s="14"/>
      <c r="E111" s="14"/>
      <c r="F111" s="14"/>
      <c r="G111" s="14"/>
      <c r="H111" s="14"/>
      <c r="I111" s="14"/>
      <c r="J111" s="14"/>
      <c r="K111" s="14"/>
      <c r="L111" s="14"/>
      <c r="M111" s="14"/>
      <c r="N111" s="14"/>
      <c r="O111" s="14"/>
    </row>
    <row r="112" spans="2:15" x14ac:dyDescent="0.2">
      <c r="B112" s="14"/>
      <c r="C112" s="14"/>
      <c r="D112" s="14"/>
      <c r="E112" s="14"/>
      <c r="F112" s="14"/>
      <c r="G112" s="14"/>
      <c r="H112" s="14"/>
      <c r="I112" s="14"/>
      <c r="J112" s="14"/>
      <c r="K112" s="14"/>
      <c r="L112" s="14"/>
      <c r="M112" s="14"/>
      <c r="N112" s="14"/>
      <c r="O112" s="14"/>
    </row>
    <row r="113" spans="2:15" x14ac:dyDescent="0.2">
      <c r="B113" s="14"/>
      <c r="C113" s="14"/>
      <c r="D113" s="14"/>
      <c r="E113" s="14"/>
      <c r="F113" s="14"/>
      <c r="G113" s="14"/>
      <c r="H113" s="14"/>
      <c r="I113" s="14"/>
      <c r="J113" s="14"/>
      <c r="K113" s="14"/>
      <c r="L113" s="14"/>
      <c r="M113" s="14"/>
      <c r="N113" s="14"/>
      <c r="O113" s="14"/>
    </row>
    <row r="114" spans="2:15" x14ac:dyDescent="0.2">
      <c r="B114" s="14"/>
      <c r="C114" s="14"/>
      <c r="D114" s="14"/>
      <c r="E114" s="14"/>
      <c r="F114" s="14"/>
      <c r="G114" s="14"/>
      <c r="H114" s="14"/>
      <c r="I114" s="14"/>
      <c r="J114" s="14"/>
      <c r="K114" s="14"/>
      <c r="L114" s="14"/>
      <c r="M114" s="14"/>
      <c r="N114" s="14"/>
      <c r="O114" s="14"/>
    </row>
    <row r="115" spans="2:15" x14ac:dyDescent="0.2">
      <c r="B115" s="14"/>
      <c r="C115" s="14"/>
      <c r="D115" s="14"/>
      <c r="E115" s="14"/>
      <c r="F115" s="14"/>
      <c r="G115" s="14"/>
      <c r="H115" s="14"/>
      <c r="I115" s="14"/>
      <c r="J115" s="14"/>
      <c r="K115" s="14"/>
      <c r="L115" s="14"/>
      <c r="M115" s="14"/>
      <c r="N115" s="14"/>
      <c r="O115" s="14"/>
    </row>
    <row r="116" spans="2:15" x14ac:dyDescent="0.2">
      <c r="B116" s="14"/>
      <c r="C116" s="14"/>
      <c r="D116" s="14"/>
      <c r="E116" s="14"/>
      <c r="F116" s="14"/>
      <c r="G116" s="14"/>
      <c r="H116" s="14"/>
      <c r="I116" s="14"/>
      <c r="J116" s="14"/>
      <c r="K116" s="14"/>
      <c r="L116" s="14"/>
      <c r="M116" s="14"/>
      <c r="N116" s="14"/>
      <c r="O116" s="14"/>
    </row>
    <row r="117" spans="2:15" x14ac:dyDescent="0.2">
      <c r="B117" s="14"/>
      <c r="C117" s="14"/>
      <c r="D117" s="14"/>
      <c r="E117" s="14"/>
      <c r="F117" s="14"/>
      <c r="G117" s="14"/>
      <c r="H117" s="14"/>
      <c r="I117" s="14"/>
      <c r="J117" s="14"/>
      <c r="K117" s="14"/>
      <c r="L117" s="14"/>
      <c r="M117" s="14"/>
      <c r="N117" s="14"/>
      <c r="O117" s="14"/>
    </row>
    <row r="118" spans="2:15" x14ac:dyDescent="0.2">
      <c r="B118" s="14"/>
      <c r="C118" s="14"/>
      <c r="D118" s="14"/>
      <c r="E118" s="14"/>
      <c r="F118" s="14"/>
      <c r="G118" s="14"/>
      <c r="H118" s="14"/>
      <c r="I118" s="14"/>
      <c r="J118" s="14"/>
      <c r="K118" s="14"/>
      <c r="L118" s="14"/>
      <c r="M118" s="14"/>
      <c r="N118" s="14"/>
      <c r="O118" s="14"/>
    </row>
    <row r="119" spans="2:15" x14ac:dyDescent="0.2">
      <c r="B119" s="14"/>
      <c r="C119" s="14"/>
      <c r="D119" s="14"/>
      <c r="E119" s="14"/>
      <c r="F119" s="14"/>
      <c r="G119" s="14"/>
      <c r="H119" s="14"/>
      <c r="I119" s="14"/>
      <c r="J119" s="14"/>
      <c r="K119" s="14"/>
      <c r="L119" s="14"/>
      <c r="M119" s="14"/>
      <c r="N119" s="14"/>
      <c r="O119" s="14"/>
    </row>
    <row r="120" spans="2:15" x14ac:dyDescent="0.2">
      <c r="B120" s="14"/>
      <c r="C120" s="14"/>
      <c r="D120" s="14"/>
      <c r="E120" s="14"/>
      <c r="F120" s="14"/>
      <c r="G120" s="14"/>
      <c r="H120" s="14"/>
      <c r="I120" s="14"/>
      <c r="J120" s="14"/>
      <c r="K120" s="14"/>
      <c r="L120" s="14"/>
      <c r="M120" s="14"/>
      <c r="N120" s="14"/>
      <c r="O120" s="14"/>
    </row>
    <row r="121" spans="2:15" x14ac:dyDescent="0.2">
      <c r="B121" s="14"/>
      <c r="C121" s="14"/>
      <c r="D121" s="14"/>
      <c r="E121" s="14"/>
      <c r="F121" s="14"/>
      <c r="G121" s="14"/>
      <c r="H121" s="14"/>
      <c r="I121" s="14"/>
      <c r="J121" s="14"/>
      <c r="K121" s="14"/>
      <c r="L121" s="14"/>
      <c r="M121" s="14"/>
      <c r="N121" s="14"/>
      <c r="O121" s="14"/>
    </row>
    <row r="122" spans="2:15" x14ac:dyDescent="0.2">
      <c r="B122" s="14"/>
      <c r="C122" s="14"/>
      <c r="D122" s="14"/>
      <c r="E122" s="14"/>
      <c r="F122" s="14"/>
      <c r="G122" s="14"/>
      <c r="H122" s="14"/>
      <c r="I122" s="14"/>
      <c r="J122" s="14"/>
      <c r="K122" s="14"/>
      <c r="L122" s="14"/>
      <c r="M122" s="14"/>
      <c r="N122" s="14"/>
      <c r="O122" s="14"/>
    </row>
    <row r="123" spans="2:15" x14ac:dyDescent="0.2">
      <c r="B123" s="14"/>
      <c r="C123" s="14"/>
      <c r="D123" s="14"/>
      <c r="E123" s="14"/>
      <c r="F123" s="14"/>
      <c r="G123" s="14"/>
      <c r="H123" s="14"/>
      <c r="I123" s="14"/>
      <c r="J123" s="14"/>
      <c r="K123" s="14"/>
      <c r="L123" s="14"/>
      <c r="M123" s="14"/>
      <c r="N123" s="14"/>
      <c r="O123" s="14"/>
    </row>
    <row r="124" spans="2:15" x14ac:dyDescent="0.2">
      <c r="B124" s="14"/>
      <c r="C124" s="14"/>
      <c r="D124" s="14"/>
      <c r="E124" s="14"/>
      <c r="F124" s="14"/>
      <c r="G124" s="14"/>
      <c r="H124" s="14"/>
      <c r="I124" s="14"/>
      <c r="J124" s="14"/>
      <c r="K124" s="14"/>
      <c r="L124" s="14"/>
      <c r="M124" s="14"/>
      <c r="N124" s="14"/>
      <c r="O124" s="14"/>
    </row>
    <row r="125" spans="2:15" x14ac:dyDescent="0.2">
      <c r="B125" s="14"/>
      <c r="C125" s="14"/>
      <c r="D125" s="14"/>
      <c r="E125" s="14"/>
      <c r="F125" s="14"/>
      <c r="G125" s="14"/>
      <c r="H125" s="14"/>
      <c r="I125" s="14"/>
      <c r="J125" s="14"/>
      <c r="K125" s="14"/>
      <c r="L125" s="14"/>
      <c r="M125" s="14"/>
      <c r="N125" s="14"/>
      <c r="O125" s="14"/>
    </row>
    <row r="126" spans="2:15" x14ac:dyDescent="0.2">
      <c r="B126" s="14"/>
      <c r="C126" s="14"/>
      <c r="D126" s="14"/>
      <c r="E126" s="14"/>
      <c r="F126" s="14"/>
      <c r="G126" s="14"/>
      <c r="H126" s="14"/>
      <c r="I126" s="14"/>
      <c r="J126" s="14"/>
      <c r="K126" s="14"/>
      <c r="L126" s="14"/>
      <c r="M126" s="14"/>
      <c r="N126" s="14"/>
      <c r="O126" s="14"/>
    </row>
    <row r="127" spans="2:15" x14ac:dyDescent="0.2">
      <c r="B127" s="14"/>
      <c r="C127" s="14"/>
      <c r="D127" s="14"/>
      <c r="E127" s="14"/>
      <c r="F127" s="14"/>
      <c r="G127" s="14"/>
      <c r="H127" s="14"/>
      <c r="I127" s="14"/>
      <c r="J127" s="14"/>
      <c r="K127" s="14"/>
      <c r="L127" s="14"/>
      <c r="M127" s="14"/>
      <c r="N127" s="14"/>
      <c r="O127" s="14"/>
    </row>
    <row r="128" spans="2:15" x14ac:dyDescent="0.2">
      <c r="B128" s="14"/>
      <c r="C128" s="14"/>
      <c r="D128" s="14"/>
      <c r="E128" s="14"/>
      <c r="F128" s="14"/>
      <c r="G128" s="14"/>
      <c r="H128" s="14"/>
      <c r="I128" s="14"/>
      <c r="J128" s="14"/>
      <c r="K128" s="14"/>
      <c r="L128" s="14"/>
      <c r="M128" s="14"/>
      <c r="N128" s="14"/>
      <c r="O128" s="14"/>
    </row>
    <row r="129" spans="2:15" x14ac:dyDescent="0.2">
      <c r="B129" s="14"/>
      <c r="C129" s="14"/>
      <c r="D129" s="14"/>
      <c r="E129" s="14"/>
      <c r="F129" s="14"/>
      <c r="G129" s="14"/>
      <c r="H129" s="14"/>
      <c r="I129" s="14"/>
      <c r="J129" s="14"/>
      <c r="K129" s="14"/>
      <c r="L129" s="14"/>
      <c r="M129" s="14"/>
      <c r="N129" s="14"/>
      <c r="O129" s="14"/>
    </row>
    <row r="130" spans="2:15" x14ac:dyDescent="0.2">
      <c r="B130" s="14"/>
      <c r="C130" s="14"/>
      <c r="D130" s="14"/>
      <c r="E130" s="14"/>
      <c r="F130" s="14"/>
      <c r="G130" s="14"/>
      <c r="H130" s="14"/>
      <c r="I130" s="14"/>
      <c r="J130" s="14"/>
      <c r="K130" s="14"/>
      <c r="L130" s="14"/>
      <c r="M130" s="14"/>
      <c r="N130" s="14"/>
      <c r="O130" s="14"/>
    </row>
    <row r="131" spans="2:15" x14ac:dyDescent="0.2">
      <c r="B131" s="14"/>
      <c r="C131" s="14"/>
      <c r="D131" s="14"/>
      <c r="E131" s="14"/>
      <c r="F131" s="14"/>
      <c r="G131" s="14"/>
      <c r="H131" s="14"/>
      <c r="I131" s="14"/>
      <c r="J131" s="14"/>
      <c r="K131" s="14"/>
      <c r="L131" s="14"/>
      <c r="M131" s="14"/>
      <c r="N131" s="14"/>
      <c r="O131" s="14"/>
    </row>
    <row r="132" spans="2:15" x14ac:dyDescent="0.2">
      <c r="B132" s="14"/>
      <c r="C132" s="14"/>
      <c r="D132" s="14"/>
      <c r="E132" s="14"/>
      <c r="F132" s="14"/>
      <c r="G132" s="14"/>
      <c r="H132" s="14"/>
      <c r="I132" s="14"/>
      <c r="J132" s="14"/>
      <c r="K132" s="14"/>
      <c r="L132" s="14"/>
      <c r="M132" s="14"/>
      <c r="N132" s="14"/>
      <c r="O132" s="14"/>
    </row>
    <row r="133" spans="2:15" x14ac:dyDescent="0.2">
      <c r="B133" s="14"/>
      <c r="C133" s="14"/>
      <c r="D133" s="14"/>
      <c r="E133" s="14"/>
      <c r="F133" s="14"/>
      <c r="G133" s="14"/>
      <c r="H133" s="14"/>
      <c r="I133" s="14"/>
      <c r="J133" s="14"/>
      <c r="K133" s="14"/>
      <c r="L133" s="14"/>
      <c r="M133" s="14"/>
      <c r="N133" s="14"/>
      <c r="O133" s="14"/>
    </row>
    <row r="134" spans="2:15" x14ac:dyDescent="0.2">
      <c r="B134" s="14"/>
      <c r="C134" s="14"/>
      <c r="D134" s="14"/>
      <c r="E134" s="14"/>
      <c r="F134" s="14"/>
      <c r="G134" s="14"/>
      <c r="H134" s="14"/>
      <c r="I134" s="14"/>
      <c r="J134" s="14"/>
      <c r="K134" s="14"/>
      <c r="L134" s="14"/>
      <c r="M134" s="14"/>
      <c r="N134" s="14"/>
      <c r="O134" s="14"/>
    </row>
    <row r="135" spans="2:15" x14ac:dyDescent="0.2">
      <c r="B135" s="14"/>
      <c r="C135" s="14"/>
      <c r="D135" s="14"/>
      <c r="E135" s="14"/>
      <c r="F135" s="14"/>
      <c r="G135" s="14"/>
      <c r="H135" s="14"/>
      <c r="I135" s="14"/>
      <c r="J135" s="14"/>
      <c r="K135" s="14"/>
      <c r="L135" s="14"/>
      <c r="M135" s="14"/>
      <c r="N135" s="14"/>
      <c r="O135" s="14"/>
    </row>
    <row r="136" spans="2:15" x14ac:dyDescent="0.2">
      <c r="B136" s="14"/>
      <c r="C136" s="14"/>
      <c r="D136" s="14"/>
      <c r="E136" s="14"/>
      <c r="F136" s="14"/>
      <c r="G136" s="14"/>
      <c r="H136" s="14"/>
      <c r="I136" s="14"/>
      <c r="J136" s="14"/>
      <c r="K136" s="14"/>
      <c r="L136" s="14"/>
      <c r="M136" s="14"/>
      <c r="N136" s="14"/>
      <c r="O136" s="14"/>
    </row>
    <row r="137" spans="2:15" x14ac:dyDescent="0.2">
      <c r="B137" s="14"/>
      <c r="C137" s="14"/>
      <c r="D137" s="14"/>
      <c r="E137" s="14"/>
      <c r="F137" s="14"/>
      <c r="G137" s="14"/>
      <c r="H137" s="14"/>
      <c r="I137" s="14"/>
      <c r="J137" s="14"/>
      <c r="K137" s="14"/>
      <c r="L137" s="14"/>
      <c r="M137" s="14"/>
      <c r="N137" s="14"/>
      <c r="O137" s="14"/>
    </row>
    <row r="138" spans="2:15" x14ac:dyDescent="0.2">
      <c r="B138" s="14"/>
      <c r="C138" s="14"/>
      <c r="D138" s="14"/>
      <c r="E138" s="14"/>
      <c r="F138" s="14"/>
      <c r="G138" s="14"/>
      <c r="H138" s="14"/>
      <c r="I138" s="14"/>
      <c r="J138" s="14"/>
      <c r="K138" s="14"/>
      <c r="L138" s="14"/>
      <c r="M138" s="14"/>
      <c r="N138" s="14"/>
      <c r="O138" s="14"/>
    </row>
    <row r="139" spans="2:15" x14ac:dyDescent="0.2">
      <c r="B139" s="14"/>
      <c r="C139" s="14"/>
      <c r="D139" s="14"/>
      <c r="E139" s="14"/>
      <c r="F139" s="14"/>
      <c r="G139" s="14"/>
      <c r="H139" s="14"/>
      <c r="I139" s="14"/>
      <c r="J139" s="14"/>
      <c r="K139" s="14"/>
      <c r="L139" s="14"/>
      <c r="M139" s="14"/>
      <c r="N139" s="14"/>
      <c r="O139" s="14"/>
    </row>
    <row r="140" spans="2:15" x14ac:dyDescent="0.2">
      <c r="B140" s="14"/>
      <c r="C140" s="14"/>
      <c r="D140" s="14"/>
      <c r="E140" s="14"/>
      <c r="F140" s="14"/>
      <c r="G140" s="14"/>
      <c r="H140" s="14"/>
      <c r="I140" s="14"/>
      <c r="J140" s="14"/>
      <c r="K140" s="14"/>
      <c r="L140" s="14"/>
      <c r="M140" s="14"/>
      <c r="N140" s="14"/>
      <c r="O140" s="14"/>
    </row>
    <row r="141" spans="2:15" x14ac:dyDescent="0.2">
      <c r="B141" s="14"/>
      <c r="C141" s="14"/>
      <c r="D141" s="14"/>
      <c r="E141" s="14"/>
      <c r="F141" s="14"/>
      <c r="G141" s="14"/>
      <c r="H141" s="14"/>
      <c r="I141" s="14"/>
      <c r="J141" s="14"/>
      <c r="K141" s="14"/>
      <c r="L141" s="14"/>
      <c r="M141" s="14"/>
      <c r="N141" s="14"/>
      <c r="O141" s="14"/>
    </row>
    <row r="142" spans="2:15" x14ac:dyDescent="0.2">
      <c r="B142" s="14"/>
      <c r="C142" s="14"/>
      <c r="D142" s="14"/>
      <c r="E142" s="14"/>
      <c r="F142" s="14"/>
      <c r="G142" s="14"/>
      <c r="H142" s="14"/>
      <c r="I142" s="14"/>
      <c r="J142" s="14"/>
      <c r="K142" s="14"/>
      <c r="L142" s="14"/>
      <c r="M142" s="14"/>
      <c r="N142" s="14"/>
      <c r="O142" s="14"/>
    </row>
    <row r="143" spans="2:15" x14ac:dyDescent="0.2">
      <c r="B143" s="14"/>
      <c r="C143" s="14"/>
      <c r="D143" s="14"/>
      <c r="E143" s="14"/>
      <c r="F143" s="14"/>
      <c r="G143" s="14"/>
      <c r="H143" s="14"/>
      <c r="I143" s="14"/>
      <c r="J143" s="14"/>
      <c r="K143" s="14"/>
      <c r="L143" s="14"/>
      <c r="M143" s="14"/>
      <c r="N143" s="14"/>
      <c r="O143" s="14"/>
    </row>
    <row r="144" spans="2:15" x14ac:dyDescent="0.2">
      <c r="B144" s="14"/>
      <c r="C144" s="14"/>
      <c r="D144" s="14"/>
      <c r="E144" s="14"/>
      <c r="F144" s="14"/>
      <c r="G144" s="14"/>
      <c r="H144" s="14"/>
      <c r="I144" s="14"/>
      <c r="J144" s="14"/>
      <c r="K144" s="14"/>
      <c r="L144" s="14"/>
      <c r="M144" s="14"/>
      <c r="N144" s="14"/>
      <c r="O144" s="14"/>
    </row>
    <row r="145" spans="2:15" x14ac:dyDescent="0.2">
      <c r="B145" s="14"/>
      <c r="C145" s="14"/>
      <c r="D145" s="14"/>
      <c r="E145" s="14"/>
      <c r="F145" s="14"/>
      <c r="G145" s="14"/>
      <c r="H145" s="14"/>
      <c r="I145" s="14"/>
      <c r="J145" s="14"/>
      <c r="K145" s="14"/>
      <c r="L145" s="14"/>
      <c r="M145" s="14"/>
      <c r="N145" s="14"/>
      <c r="O145" s="14"/>
    </row>
    <row r="146" spans="2:15" x14ac:dyDescent="0.2">
      <c r="B146" s="14"/>
      <c r="C146" s="14"/>
      <c r="D146" s="14"/>
      <c r="E146" s="14"/>
      <c r="F146" s="14"/>
      <c r="G146" s="14"/>
      <c r="H146" s="14"/>
      <c r="I146" s="14"/>
      <c r="J146" s="14"/>
      <c r="K146" s="14"/>
      <c r="L146" s="14"/>
      <c r="M146" s="14"/>
      <c r="N146" s="14"/>
      <c r="O146" s="14"/>
    </row>
    <row r="147" spans="2:15" x14ac:dyDescent="0.2">
      <c r="B147" s="14"/>
      <c r="C147" s="14"/>
      <c r="D147" s="14"/>
      <c r="E147" s="14"/>
      <c r="F147" s="14"/>
      <c r="G147" s="14"/>
      <c r="H147" s="14"/>
      <c r="I147" s="14"/>
      <c r="J147" s="14"/>
      <c r="K147" s="14"/>
      <c r="L147" s="14"/>
      <c r="M147" s="14"/>
      <c r="N147" s="14"/>
      <c r="O147" s="14"/>
    </row>
    <row r="148" spans="2:15" x14ac:dyDescent="0.2">
      <c r="B148" s="14"/>
      <c r="C148" s="14"/>
      <c r="D148" s="14"/>
      <c r="E148" s="14"/>
      <c r="F148" s="14"/>
      <c r="G148" s="14"/>
      <c r="H148" s="14"/>
      <c r="I148" s="14"/>
      <c r="J148" s="14"/>
      <c r="K148" s="14"/>
      <c r="L148" s="14"/>
      <c r="M148" s="14"/>
      <c r="N148" s="14"/>
      <c r="O148" s="14"/>
    </row>
    <row r="149" spans="2:15" x14ac:dyDescent="0.2">
      <c r="B149" s="14"/>
      <c r="C149" s="14"/>
      <c r="D149" s="14"/>
      <c r="E149" s="14"/>
      <c r="F149" s="14"/>
      <c r="G149" s="14"/>
      <c r="H149" s="14"/>
      <c r="I149" s="14"/>
      <c r="J149" s="14"/>
      <c r="K149" s="14"/>
      <c r="L149" s="14"/>
      <c r="M149" s="14"/>
      <c r="N149" s="14"/>
      <c r="O149" s="14"/>
    </row>
    <row r="150" spans="2:15" x14ac:dyDescent="0.2">
      <c r="B150" s="14"/>
      <c r="C150" s="14"/>
      <c r="D150" s="14"/>
      <c r="E150" s="14"/>
      <c r="F150" s="14"/>
      <c r="G150" s="14"/>
      <c r="H150" s="14"/>
      <c r="I150" s="14"/>
      <c r="J150" s="14"/>
      <c r="K150" s="14"/>
      <c r="L150" s="14"/>
      <c r="M150" s="14"/>
      <c r="N150" s="14"/>
      <c r="O150" s="14"/>
    </row>
    <row r="151" spans="2:15" x14ac:dyDescent="0.2">
      <c r="B151" s="14"/>
      <c r="C151" s="14"/>
      <c r="D151" s="14"/>
      <c r="E151" s="14"/>
      <c r="F151" s="14"/>
      <c r="G151" s="14"/>
      <c r="H151" s="14"/>
      <c r="I151" s="14"/>
      <c r="J151" s="14"/>
      <c r="K151" s="14"/>
      <c r="L151" s="14"/>
      <c r="M151" s="14"/>
      <c r="N151" s="14"/>
      <c r="O151" s="14"/>
    </row>
    <row r="152" spans="2:15" x14ac:dyDescent="0.2">
      <c r="B152" s="14"/>
      <c r="C152" s="14"/>
      <c r="D152" s="14"/>
      <c r="E152" s="14"/>
      <c r="F152" s="14"/>
      <c r="G152" s="14"/>
      <c r="H152" s="14"/>
      <c r="I152" s="14"/>
      <c r="J152" s="14"/>
      <c r="K152" s="14"/>
      <c r="L152" s="14"/>
      <c r="M152" s="14"/>
      <c r="N152" s="14"/>
      <c r="O152" s="14"/>
    </row>
    <row r="153" spans="2:15" x14ac:dyDescent="0.2">
      <c r="B153" s="14"/>
      <c r="C153" s="14"/>
      <c r="D153" s="14"/>
      <c r="E153" s="14"/>
      <c r="F153" s="14"/>
      <c r="G153" s="14"/>
      <c r="H153" s="14"/>
      <c r="I153" s="14"/>
      <c r="J153" s="14"/>
      <c r="K153" s="14"/>
      <c r="L153" s="14"/>
      <c r="M153" s="14"/>
      <c r="N153" s="14"/>
      <c r="O153" s="14"/>
    </row>
    <row r="154" spans="2:15" x14ac:dyDescent="0.2">
      <c r="B154" s="14"/>
      <c r="C154" s="14"/>
      <c r="D154" s="14"/>
      <c r="E154" s="14"/>
      <c r="F154" s="14"/>
      <c r="G154" s="14"/>
      <c r="H154" s="14"/>
      <c r="I154" s="14"/>
      <c r="J154" s="14"/>
      <c r="K154" s="14"/>
      <c r="L154" s="14"/>
      <c r="M154" s="14"/>
      <c r="N154" s="14"/>
      <c r="O154" s="14"/>
    </row>
    <row r="155" spans="2:15" x14ac:dyDescent="0.2">
      <c r="B155" s="14"/>
      <c r="C155" s="14"/>
      <c r="D155" s="14"/>
      <c r="E155" s="14"/>
      <c r="F155" s="14"/>
      <c r="G155" s="14"/>
      <c r="H155" s="14"/>
      <c r="I155" s="14"/>
      <c r="J155" s="14"/>
      <c r="K155" s="14"/>
      <c r="L155" s="14"/>
      <c r="M155" s="14"/>
      <c r="N155" s="14"/>
      <c r="O155" s="14"/>
    </row>
    <row r="156" spans="2:15" x14ac:dyDescent="0.2">
      <c r="B156" s="14"/>
      <c r="C156" s="14"/>
      <c r="D156" s="14"/>
      <c r="E156" s="14"/>
      <c r="F156" s="14"/>
      <c r="G156" s="14"/>
      <c r="H156" s="14"/>
      <c r="I156" s="14"/>
      <c r="J156" s="14"/>
      <c r="K156" s="14"/>
      <c r="L156" s="14"/>
      <c r="M156" s="14"/>
      <c r="N156" s="14"/>
      <c r="O156" s="14"/>
    </row>
    <row r="157" spans="2:15" x14ac:dyDescent="0.2">
      <c r="B157" s="14"/>
      <c r="C157" s="14"/>
      <c r="D157" s="14"/>
      <c r="E157" s="14"/>
      <c r="F157" s="14"/>
      <c r="G157" s="14"/>
      <c r="H157" s="14"/>
      <c r="I157" s="14"/>
      <c r="J157" s="14"/>
      <c r="K157" s="14"/>
      <c r="L157" s="14"/>
      <c r="M157" s="14"/>
      <c r="N157" s="14"/>
      <c r="O157" s="14"/>
    </row>
    <row r="158" spans="2:15" x14ac:dyDescent="0.2">
      <c r="B158" s="14"/>
      <c r="C158" s="14"/>
      <c r="D158" s="14"/>
      <c r="E158" s="14"/>
      <c r="F158" s="14"/>
      <c r="G158" s="14"/>
      <c r="H158" s="14"/>
      <c r="I158" s="14"/>
      <c r="J158" s="14"/>
      <c r="K158" s="14"/>
      <c r="L158" s="14"/>
      <c r="M158" s="14"/>
      <c r="N158" s="14"/>
      <c r="O158" s="14"/>
    </row>
    <row r="159" spans="2:15" x14ac:dyDescent="0.2">
      <c r="B159" s="14"/>
      <c r="C159" s="14"/>
      <c r="D159" s="14"/>
      <c r="E159" s="14"/>
      <c r="F159" s="14"/>
      <c r="G159" s="14"/>
      <c r="H159" s="14"/>
      <c r="I159" s="14"/>
      <c r="J159" s="14"/>
      <c r="K159" s="14"/>
      <c r="L159" s="14"/>
      <c r="M159" s="14"/>
      <c r="N159" s="14"/>
      <c r="O159" s="14"/>
    </row>
    <row r="160" spans="2:15" x14ac:dyDescent="0.2">
      <c r="B160" s="14"/>
      <c r="C160" s="14"/>
      <c r="D160" s="14"/>
      <c r="E160" s="14"/>
      <c r="F160" s="14"/>
      <c r="G160" s="14"/>
      <c r="H160" s="14"/>
      <c r="I160" s="14"/>
      <c r="J160" s="14"/>
      <c r="K160" s="14"/>
      <c r="L160" s="14"/>
      <c r="M160" s="14"/>
      <c r="N160" s="14"/>
      <c r="O160" s="14"/>
    </row>
    <row r="161" spans="2:15" x14ac:dyDescent="0.2">
      <c r="B161" s="14"/>
      <c r="C161" s="14"/>
      <c r="D161" s="14"/>
      <c r="E161" s="14"/>
      <c r="F161" s="14"/>
      <c r="G161" s="14"/>
      <c r="H161" s="14"/>
      <c r="I161" s="14"/>
      <c r="J161" s="14"/>
      <c r="K161" s="14"/>
      <c r="L161" s="14"/>
      <c r="M161" s="14"/>
      <c r="N161" s="14"/>
      <c r="O161" s="14"/>
    </row>
    <row r="162" spans="2:15" x14ac:dyDescent="0.2">
      <c r="B162" s="14"/>
      <c r="C162" s="14"/>
      <c r="D162" s="14"/>
      <c r="E162" s="14"/>
      <c r="F162" s="14"/>
      <c r="G162" s="14"/>
      <c r="H162" s="14"/>
      <c r="I162" s="14"/>
      <c r="J162" s="14"/>
      <c r="K162" s="14"/>
      <c r="L162" s="14"/>
      <c r="M162" s="14"/>
      <c r="N162" s="14"/>
      <c r="O162" s="14"/>
    </row>
    <row r="163" spans="2:15" x14ac:dyDescent="0.2">
      <c r="B163" s="14"/>
      <c r="C163" s="14"/>
      <c r="D163" s="14"/>
      <c r="E163" s="14"/>
      <c r="F163" s="14"/>
      <c r="G163" s="14"/>
      <c r="H163" s="14"/>
      <c r="I163" s="14"/>
      <c r="J163" s="14"/>
      <c r="K163" s="14"/>
      <c r="L163" s="14"/>
      <c r="M163" s="14"/>
      <c r="N163" s="14"/>
      <c r="O163" s="14"/>
    </row>
    <row r="164" spans="2:15" x14ac:dyDescent="0.2">
      <c r="B164" s="14"/>
      <c r="C164" s="14"/>
      <c r="D164" s="14"/>
      <c r="E164" s="14"/>
      <c r="F164" s="14"/>
      <c r="G164" s="14"/>
      <c r="H164" s="14"/>
      <c r="I164" s="14"/>
      <c r="J164" s="14"/>
      <c r="K164" s="14"/>
      <c r="L164" s="14"/>
      <c r="M164" s="14"/>
      <c r="N164" s="14"/>
      <c r="O164" s="14"/>
    </row>
    <row r="165" spans="2:15" x14ac:dyDescent="0.2">
      <c r="B165" s="14"/>
      <c r="C165" s="14"/>
      <c r="D165" s="14"/>
      <c r="E165" s="14"/>
      <c r="F165" s="14"/>
      <c r="G165" s="14"/>
      <c r="H165" s="14"/>
      <c r="I165" s="14"/>
      <c r="J165" s="14"/>
      <c r="K165" s="14"/>
      <c r="L165" s="14"/>
      <c r="M165" s="14"/>
      <c r="N165" s="14"/>
      <c r="O165" s="14"/>
    </row>
    <row r="166" spans="2:15" x14ac:dyDescent="0.2">
      <c r="B166" s="14"/>
      <c r="C166" s="14"/>
      <c r="D166" s="14"/>
      <c r="E166" s="14"/>
      <c r="F166" s="14"/>
      <c r="G166" s="14"/>
      <c r="H166" s="14"/>
      <c r="I166" s="14"/>
      <c r="J166" s="14"/>
      <c r="K166" s="14"/>
      <c r="L166" s="14"/>
      <c r="M166" s="14"/>
      <c r="N166" s="14"/>
      <c r="O166" s="14"/>
    </row>
    <row r="167" spans="2:15" x14ac:dyDescent="0.2">
      <c r="B167" s="14"/>
      <c r="C167" s="14"/>
      <c r="D167" s="14"/>
      <c r="E167" s="14"/>
      <c r="F167" s="14"/>
      <c r="G167" s="14"/>
      <c r="H167" s="14"/>
      <c r="I167" s="14"/>
      <c r="J167" s="14"/>
      <c r="K167" s="14"/>
      <c r="L167" s="14"/>
      <c r="M167" s="14"/>
      <c r="N167" s="14"/>
      <c r="O167" s="14"/>
    </row>
    <row r="168" spans="2:15" x14ac:dyDescent="0.2">
      <c r="B168" s="14"/>
      <c r="C168" s="14"/>
      <c r="D168" s="14"/>
      <c r="E168" s="14"/>
      <c r="F168" s="14"/>
      <c r="G168" s="14"/>
      <c r="H168" s="14"/>
      <c r="I168" s="14"/>
      <c r="J168" s="14"/>
      <c r="K168" s="14"/>
      <c r="L168" s="14"/>
      <c r="M168" s="14"/>
      <c r="N168" s="14"/>
      <c r="O168" s="14"/>
    </row>
    <row r="169" spans="2:15" x14ac:dyDescent="0.2">
      <c r="B169" s="14"/>
      <c r="C169" s="14"/>
      <c r="D169" s="14"/>
      <c r="E169" s="14"/>
      <c r="F169" s="14"/>
      <c r="G169" s="14"/>
      <c r="H169" s="14"/>
      <c r="I169" s="14"/>
      <c r="J169" s="14"/>
      <c r="K169" s="14"/>
      <c r="L169" s="14"/>
      <c r="M169" s="14"/>
      <c r="N169" s="14"/>
      <c r="O169" s="14"/>
    </row>
    <row r="170" spans="2:15" x14ac:dyDescent="0.2">
      <c r="B170" s="14"/>
      <c r="C170" s="14"/>
      <c r="D170" s="14"/>
      <c r="E170" s="14"/>
      <c r="F170" s="14"/>
      <c r="G170" s="14"/>
      <c r="H170" s="14"/>
      <c r="I170" s="14"/>
      <c r="J170" s="14"/>
      <c r="K170" s="14"/>
      <c r="L170" s="14"/>
      <c r="M170" s="14"/>
      <c r="N170" s="14"/>
      <c r="O170" s="14"/>
    </row>
    <row r="171" spans="2:15" x14ac:dyDescent="0.2">
      <c r="B171" s="14"/>
      <c r="C171" s="14"/>
      <c r="D171" s="14"/>
      <c r="E171" s="14"/>
      <c r="F171" s="14"/>
      <c r="G171" s="14"/>
      <c r="H171" s="14"/>
      <c r="I171" s="14"/>
      <c r="J171" s="14"/>
      <c r="K171" s="14"/>
      <c r="L171" s="14"/>
      <c r="M171" s="14"/>
      <c r="N171" s="14"/>
      <c r="O171" s="14"/>
    </row>
    <row r="172" spans="2:15" x14ac:dyDescent="0.2">
      <c r="B172" s="14"/>
      <c r="C172" s="14"/>
      <c r="D172" s="14"/>
      <c r="E172" s="14"/>
      <c r="F172" s="14"/>
      <c r="G172" s="14"/>
      <c r="H172" s="14"/>
      <c r="I172" s="14"/>
      <c r="J172" s="14"/>
      <c r="K172" s="14"/>
      <c r="L172" s="14"/>
      <c r="M172" s="14"/>
      <c r="N172" s="14"/>
      <c r="O172" s="14"/>
    </row>
    <row r="173" spans="2:15" x14ac:dyDescent="0.2">
      <c r="B173" s="14"/>
      <c r="C173" s="14"/>
      <c r="D173" s="14"/>
      <c r="E173" s="14"/>
      <c r="F173" s="14"/>
      <c r="G173" s="14"/>
      <c r="H173" s="14"/>
      <c r="I173" s="14"/>
      <c r="J173" s="14"/>
      <c r="K173" s="14"/>
      <c r="L173" s="14"/>
      <c r="M173" s="14"/>
      <c r="N173" s="14"/>
      <c r="O173" s="14"/>
    </row>
    <row r="174" spans="2:15" x14ac:dyDescent="0.2">
      <c r="B174" s="14"/>
      <c r="C174" s="14"/>
      <c r="D174" s="14"/>
      <c r="E174" s="14"/>
      <c r="F174" s="14"/>
      <c r="G174" s="14"/>
      <c r="H174" s="14"/>
      <c r="I174" s="14"/>
      <c r="J174" s="14"/>
      <c r="K174" s="14"/>
      <c r="L174" s="14"/>
      <c r="M174" s="14"/>
      <c r="N174" s="14"/>
      <c r="O174" s="14"/>
    </row>
    <row r="175" spans="2:15" x14ac:dyDescent="0.2">
      <c r="B175" s="14"/>
      <c r="C175" s="14"/>
      <c r="D175" s="14"/>
      <c r="E175" s="14"/>
      <c r="F175" s="14"/>
      <c r="G175" s="14"/>
      <c r="H175" s="14"/>
      <c r="I175" s="14"/>
      <c r="J175" s="14"/>
      <c r="K175" s="14"/>
      <c r="L175" s="14"/>
      <c r="M175" s="14"/>
      <c r="N175" s="14"/>
      <c r="O175" s="14"/>
    </row>
    <row r="176" spans="2:15" x14ac:dyDescent="0.2">
      <c r="B176" s="14"/>
      <c r="C176" s="14"/>
      <c r="D176" s="14"/>
      <c r="E176" s="14"/>
      <c r="F176" s="14"/>
      <c r="G176" s="14"/>
      <c r="H176" s="14"/>
      <c r="I176" s="14"/>
      <c r="J176" s="14"/>
      <c r="K176" s="14"/>
      <c r="L176" s="14"/>
      <c r="M176" s="14"/>
      <c r="N176" s="14"/>
      <c r="O176" s="14"/>
    </row>
    <row r="177" spans="2:15" x14ac:dyDescent="0.2">
      <c r="B177" s="14"/>
      <c r="C177" s="14"/>
      <c r="D177" s="14"/>
      <c r="E177" s="14"/>
      <c r="F177" s="14"/>
      <c r="G177" s="14"/>
      <c r="H177" s="14"/>
      <c r="I177" s="14"/>
      <c r="J177" s="14"/>
      <c r="K177" s="14"/>
      <c r="L177" s="14"/>
      <c r="M177" s="14"/>
      <c r="N177" s="14"/>
      <c r="O177" s="14"/>
    </row>
    <row r="178" spans="2:15" x14ac:dyDescent="0.2">
      <c r="B178" s="14"/>
      <c r="C178" s="14"/>
      <c r="D178" s="14"/>
      <c r="E178" s="14"/>
      <c r="F178" s="14"/>
      <c r="G178" s="14"/>
      <c r="H178" s="14"/>
      <c r="I178" s="14"/>
      <c r="J178" s="14"/>
      <c r="K178" s="14"/>
      <c r="L178" s="14"/>
      <c r="M178" s="14"/>
      <c r="N178" s="14"/>
      <c r="O178" s="14"/>
    </row>
    <row r="179" spans="2:15" x14ac:dyDescent="0.2">
      <c r="B179" s="14"/>
      <c r="C179" s="14"/>
      <c r="D179" s="14"/>
      <c r="E179" s="14"/>
      <c r="F179" s="14"/>
      <c r="G179" s="14"/>
      <c r="H179" s="14"/>
      <c r="I179" s="14"/>
      <c r="J179" s="14"/>
      <c r="K179" s="14"/>
      <c r="L179" s="14"/>
      <c r="M179" s="14"/>
      <c r="N179" s="14"/>
      <c r="O179" s="14"/>
    </row>
    <row r="180" spans="2:15" x14ac:dyDescent="0.2">
      <c r="B180" s="14"/>
      <c r="C180" s="14"/>
      <c r="D180" s="14"/>
      <c r="E180" s="14"/>
      <c r="F180" s="14"/>
      <c r="G180" s="14"/>
      <c r="H180" s="14"/>
      <c r="I180" s="14"/>
      <c r="J180" s="14"/>
      <c r="K180" s="14"/>
      <c r="L180" s="14"/>
      <c r="M180" s="14"/>
      <c r="N180" s="14"/>
      <c r="O180" s="14"/>
    </row>
    <row r="181" spans="2:15" x14ac:dyDescent="0.2">
      <c r="B181" s="14"/>
      <c r="C181" s="14"/>
      <c r="D181" s="14"/>
      <c r="E181" s="14"/>
      <c r="F181" s="14"/>
      <c r="G181" s="14"/>
      <c r="H181" s="14"/>
      <c r="I181" s="14"/>
      <c r="J181" s="14"/>
      <c r="K181" s="14"/>
      <c r="L181" s="14"/>
      <c r="M181" s="14"/>
      <c r="N181" s="14"/>
      <c r="O181" s="14"/>
    </row>
    <row r="182" spans="2:15" x14ac:dyDescent="0.2">
      <c r="B182" s="14"/>
      <c r="C182" s="14"/>
      <c r="D182" s="14"/>
      <c r="E182" s="14"/>
      <c r="F182" s="14"/>
      <c r="G182" s="14"/>
      <c r="H182" s="14"/>
      <c r="I182" s="14"/>
      <c r="J182" s="14"/>
      <c r="K182" s="14"/>
      <c r="L182" s="14"/>
      <c r="M182" s="14"/>
      <c r="N182" s="14"/>
      <c r="O182" s="14"/>
    </row>
    <row r="183" spans="2:15" x14ac:dyDescent="0.2">
      <c r="B183" s="14"/>
      <c r="C183" s="14"/>
      <c r="D183" s="14"/>
      <c r="E183" s="14"/>
      <c r="F183" s="14"/>
      <c r="G183" s="14"/>
      <c r="H183" s="14"/>
      <c r="I183" s="14"/>
      <c r="J183" s="14"/>
      <c r="K183" s="14"/>
      <c r="L183" s="14"/>
      <c r="M183" s="14"/>
      <c r="N183" s="14"/>
      <c r="O183" s="14"/>
    </row>
    <row r="184" spans="2:15" x14ac:dyDescent="0.2">
      <c r="B184" s="14"/>
      <c r="C184" s="14"/>
      <c r="D184" s="14"/>
      <c r="E184" s="14"/>
      <c r="F184" s="14"/>
      <c r="G184" s="14"/>
      <c r="H184" s="14"/>
      <c r="I184" s="14"/>
      <c r="J184" s="14"/>
      <c r="K184" s="14"/>
      <c r="L184" s="14"/>
      <c r="M184" s="14"/>
      <c r="N184" s="14"/>
      <c r="O184" s="14"/>
    </row>
    <row r="185" spans="2:15" x14ac:dyDescent="0.2">
      <c r="B185" s="14"/>
      <c r="C185" s="14"/>
      <c r="D185" s="14"/>
      <c r="E185" s="14"/>
      <c r="F185" s="14"/>
      <c r="G185" s="14"/>
      <c r="H185" s="14"/>
      <c r="I185" s="14"/>
      <c r="J185" s="14"/>
      <c r="K185" s="14"/>
      <c r="L185" s="14"/>
      <c r="M185" s="14"/>
      <c r="N185" s="14"/>
      <c r="O185" s="14"/>
    </row>
    <row r="186" spans="2:15" x14ac:dyDescent="0.2">
      <c r="B186" s="14"/>
      <c r="C186" s="14"/>
      <c r="D186" s="14"/>
      <c r="E186" s="14"/>
      <c r="F186" s="14"/>
      <c r="G186" s="14"/>
      <c r="H186" s="14"/>
      <c r="I186" s="14"/>
      <c r="J186" s="14"/>
      <c r="K186" s="14"/>
      <c r="L186" s="14"/>
      <c r="M186" s="14"/>
      <c r="N186" s="14"/>
      <c r="O186" s="14"/>
    </row>
    <row r="187" spans="2:15" x14ac:dyDescent="0.2">
      <c r="B187" s="14"/>
      <c r="C187" s="14"/>
      <c r="D187" s="14"/>
      <c r="E187" s="14"/>
      <c r="F187" s="14"/>
      <c r="G187" s="14"/>
      <c r="H187" s="14"/>
      <c r="I187" s="14"/>
      <c r="J187" s="14"/>
      <c r="K187" s="14"/>
      <c r="L187" s="14"/>
      <c r="M187" s="14"/>
      <c r="N187" s="14"/>
      <c r="O187" s="14"/>
    </row>
    <row r="188" spans="2:15" x14ac:dyDescent="0.2">
      <c r="B188" s="14"/>
      <c r="C188" s="14"/>
      <c r="D188" s="14"/>
      <c r="E188" s="14"/>
      <c r="F188" s="14"/>
      <c r="G188" s="14"/>
      <c r="H188" s="14"/>
      <c r="I188" s="14"/>
      <c r="J188" s="14"/>
      <c r="K188" s="14"/>
      <c r="L188" s="14"/>
      <c r="M188" s="14"/>
      <c r="N188" s="14"/>
      <c r="O188" s="14"/>
    </row>
    <row r="189" spans="2:15" x14ac:dyDescent="0.2">
      <c r="B189" s="14"/>
      <c r="C189" s="14"/>
      <c r="D189" s="14"/>
      <c r="E189" s="14"/>
      <c r="F189" s="14"/>
      <c r="G189" s="14"/>
      <c r="H189" s="14"/>
      <c r="I189" s="14"/>
      <c r="J189" s="14"/>
      <c r="K189" s="14"/>
      <c r="L189" s="14"/>
      <c r="M189" s="14"/>
      <c r="N189" s="14"/>
      <c r="O189" s="14"/>
    </row>
    <row r="190" spans="2:15" x14ac:dyDescent="0.2">
      <c r="B190" s="14"/>
      <c r="C190" s="14"/>
      <c r="D190" s="14"/>
      <c r="E190" s="14"/>
      <c r="F190" s="14"/>
      <c r="G190" s="14"/>
      <c r="H190" s="14"/>
      <c r="I190" s="14"/>
      <c r="J190" s="14"/>
      <c r="K190" s="14"/>
      <c r="L190" s="14"/>
      <c r="M190" s="14"/>
      <c r="N190" s="14"/>
      <c r="O190" s="14"/>
    </row>
    <row r="191" spans="2:15" x14ac:dyDescent="0.2">
      <c r="B191" s="14"/>
      <c r="C191" s="14"/>
      <c r="D191" s="14"/>
      <c r="E191" s="14"/>
      <c r="F191" s="14"/>
      <c r="G191" s="14"/>
      <c r="H191" s="14"/>
      <c r="I191" s="14"/>
      <c r="J191" s="14"/>
      <c r="K191" s="14"/>
      <c r="L191" s="14"/>
      <c r="M191" s="14"/>
      <c r="N191" s="14"/>
      <c r="O191" s="14"/>
    </row>
    <row r="192" spans="2:15" x14ac:dyDescent="0.2">
      <c r="B192" s="14"/>
      <c r="C192" s="14"/>
      <c r="D192" s="14"/>
      <c r="E192" s="14"/>
      <c r="F192" s="14"/>
      <c r="G192" s="14"/>
      <c r="H192" s="14"/>
      <c r="I192" s="14"/>
      <c r="J192" s="14"/>
      <c r="K192" s="14"/>
      <c r="L192" s="14"/>
      <c r="M192" s="14"/>
      <c r="N192" s="14"/>
      <c r="O192" s="14"/>
    </row>
    <row r="193" spans="2:15" x14ac:dyDescent="0.2">
      <c r="B193" s="14"/>
      <c r="C193" s="14"/>
      <c r="D193" s="14"/>
      <c r="E193" s="14"/>
      <c r="F193" s="14"/>
      <c r="G193" s="14"/>
      <c r="H193" s="14"/>
      <c r="I193" s="14"/>
      <c r="J193" s="14"/>
      <c r="K193" s="14"/>
      <c r="L193" s="14"/>
      <c r="M193" s="14"/>
      <c r="N193" s="14"/>
      <c r="O193" s="14"/>
    </row>
    <row r="194" spans="2:15" x14ac:dyDescent="0.2">
      <c r="B194" s="14"/>
      <c r="C194" s="14"/>
      <c r="D194" s="14"/>
      <c r="E194" s="14"/>
      <c r="F194" s="14"/>
      <c r="G194" s="14"/>
      <c r="H194" s="14"/>
      <c r="I194" s="14"/>
      <c r="J194" s="14"/>
      <c r="K194" s="14"/>
      <c r="L194" s="14"/>
      <c r="M194" s="14"/>
      <c r="N194" s="14"/>
      <c r="O194" s="14"/>
    </row>
    <row r="195" spans="2:15" x14ac:dyDescent="0.2">
      <c r="B195" s="14"/>
      <c r="C195" s="14"/>
      <c r="D195" s="14"/>
      <c r="E195" s="14"/>
      <c r="F195" s="14"/>
      <c r="G195" s="14"/>
      <c r="H195" s="14"/>
      <c r="I195" s="14"/>
      <c r="J195" s="14"/>
      <c r="K195" s="14"/>
      <c r="L195" s="14"/>
      <c r="M195" s="14"/>
      <c r="N195" s="14"/>
      <c r="O195" s="14"/>
    </row>
    <row r="196" spans="2:15" x14ac:dyDescent="0.2">
      <c r="B196" s="14"/>
      <c r="C196" s="14"/>
      <c r="D196" s="14"/>
      <c r="E196" s="14"/>
      <c r="F196" s="14"/>
      <c r="G196" s="14"/>
      <c r="H196" s="14"/>
      <c r="I196" s="14"/>
      <c r="J196" s="14"/>
      <c r="K196" s="14"/>
      <c r="L196" s="14"/>
      <c r="M196" s="14"/>
      <c r="N196" s="14"/>
      <c r="O196" s="14"/>
    </row>
    <row r="197" spans="2:15" x14ac:dyDescent="0.2">
      <c r="B197" s="14"/>
      <c r="C197" s="14"/>
      <c r="D197" s="14"/>
      <c r="E197" s="14"/>
      <c r="F197" s="14"/>
      <c r="G197" s="14"/>
      <c r="H197" s="14"/>
      <c r="I197" s="14"/>
      <c r="J197" s="14"/>
      <c r="K197" s="14"/>
      <c r="L197" s="14"/>
      <c r="M197" s="14"/>
      <c r="N197" s="14"/>
      <c r="O197" s="14"/>
    </row>
    <row r="198" spans="2:15" x14ac:dyDescent="0.2">
      <c r="B198" s="14"/>
      <c r="C198" s="14"/>
      <c r="D198" s="14"/>
      <c r="E198" s="14"/>
      <c r="F198" s="14"/>
      <c r="G198" s="14"/>
      <c r="H198" s="14"/>
      <c r="I198" s="14"/>
      <c r="J198" s="14"/>
      <c r="K198" s="14"/>
      <c r="L198" s="14"/>
      <c r="M198" s="14"/>
      <c r="N198" s="14"/>
      <c r="O198" s="14"/>
    </row>
    <row r="199" spans="2:15" x14ac:dyDescent="0.2">
      <c r="B199" s="14"/>
      <c r="C199" s="14"/>
      <c r="D199" s="14"/>
      <c r="E199" s="14"/>
      <c r="F199" s="14"/>
      <c r="G199" s="14"/>
      <c r="H199" s="14"/>
      <c r="I199" s="14"/>
      <c r="J199" s="14"/>
      <c r="K199" s="14"/>
      <c r="L199" s="14"/>
      <c r="M199" s="14"/>
      <c r="N199" s="14"/>
      <c r="O199" s="14"/>
    </row>
    <row r="200" spans="2:15" x14ac:dyDescent="0.2">
      <c r="B200" s="14"/>
      <c r="C200" s="14"/>
      <c r="D200" s="14"/>
      <c r="E200" s="14"/>
      <c r="F200" s="14"/>
      <c r="G200" s="14"/>
      <c r="H200" s="14"/>
      <c r="I200" s="14"/>
      <c r="J200" s="14"/>
      <c r="K200" s="14"/>
      <c r="L200" s="14"/>
      <c r="M200" s="14"/>
      <c r="N200" s="14"/>
      <c r="O200" s="14"/>
    </row>
    <row r="201" spans="2:15" x14ac:dyDescent="0.2">
      <c r="B201" s="14"/>
      <c r="C201" s="14"/>
      <c r="D201" s="14"/>
      <c r="E201" s="14"/>
      <c r="F201" s="14"/>
      <c r="G201" s="14"/>
      <c r="H201" s="14"/>
      <c r="I201" s="14"/>
      <c r="J201" s="14"/>
      <c r="K201" s="14"/>
      <c r="L201" s="14"/>
      <c r="M201" s="14"/>
      <c r="N201" s="14"/>
      <c r="O201" s="14"/>
    </row>
    <row r="202" spans="2:15" x14ac:dyDescent="0.2">
      <c r="B202" s="14"/>
      <c r="C202" s="14"/>
      <c r="D202" s="14"/>
      <c r="E202" s="14"/>
      <c r="F202" s="14"/>
      <c r="G202" s="14"/>
      <c r="H202" s="14"/>
      <c r="I202" s="14"/>
      <c r="J202" s="14"/>
      <c r="K202" s="14"/>
      <c r="L202" s="14"/>
      <c r="M202" s="14"/>
      <c r="N202" s="14"/>
      <c r="O202" s="14"/>
    </row>
    <row r="203" spans="2:15" x14ac:dyDescent="0.2">
      <c r="B203" s="14"/>
      <c r="C203" s="14"/>
      <c r="D203" s="14"/>
      <c r="E203" s="14"/>
      <c r="F203" s="14"/>
      <c r="G203" s="14"/>
      <c r="H203" s="14"/>
      <c r="I203" s="14"/>
      <c r="J203" s="14"/>
      <c r="K203" s="14"/>
      <c r="L203" s="14"/>
      <c r="M203" s="14"/>
      <c r="N203" s="14"/>
      <c r="O203" s="14"/>
    </row>
    <row r="204" spans="2:15" x14ac:dyDescent="0.2">
      <c r="B204" s="14"/>
      <c r="C204" s="14"/>
      <c r="D204" s="14"/>
      <c r="E204" s="14"/>
      <c r="F204" s="14"/>
      <c r="G204" s="14"/>
      <c r="H204" s="14"/>
      <c r="I204" s="14"/>
      <c r="J204" s="14"/>
      <c r="K204" s="14"/>
      <c r="L204" s="14"/>
      <c r="M204" s="14"/>
      <c r="N204" s="14"/>
      <c r="O204" s="14"/>
    </row>
    <row r="205" spans="2:15" x14ac:dyDescent="0.2">
      <c r="B205" s="14"/>
      <c r="C205" s="14"/>
      <c r="D205" s="14"/>
      <c r="E205" s="14"/>
      <c r="F205" s="14"/>
      <c r="G205" s="14"/>
      <c r="H205" s="14"/>
      <c r="I205" s="14"/>
      <c r="J205" s="14"/>
      <c r="K205" s="14"/>
      <c r="L205" s="14"/>
      <c r="M205" s="14"/>
      <c r="N205" s="14"/>
      <c r="O205" s="14"/>
    </row>
    <row r="206" spans="2:15" x14ac:dyDescent="0.2">
      <c r="B206" s="14"/>
      <c r="C206" s="14"/>
      <c r="D206" s="14"/>
      <c r="E206" s="14"/>
      <c r="F206" s="14"/>
      <c r="G206" s="14"/>
      <c r="H206" s="14"/>
      <c r="I206" s="14"/>
      <c r="J206" s="14"/>
      <c r="K206" s="14"/>
      <c r="L206" s="14"/>
      <c r="M206" s="14"/>
      <c r="N206" s="14"/>
      <c r="O206" s="14"/>
    </row>
    <row r="207" spans="2:15" x14ac:dyDescent="0.2">
      <c r="B207" s="14"/>
      <c r="C207" s="14"/>
      <c r="D207" s="14"/>
      <c r="E207" s="14"/>
      <c r="F207" s="14"/>
      <c r="G207" s="14"/>
      <c r="H207" s="14"/>
      <c r="I207" s="14"/>
      <c r="J207" s="14"/>
      <c r="K207" s="14"/>
      <c r="L207" s="14"/>
      <c r="M207" s="14"/>
      <c r="N207" s="14"/>
      <c r="O207" s="14"/>
    </row>
    <row r="208" spans="2:15" x14ac:dyDescent="0.2">
      <c r="B208" s="14"/>
      <c r="C208" s="14"/>
      <c r="D208" s="14"/>
      <c r="E208" s="14"/>
      <c r="F208" s="14"/>
      <c r="G208" s="14"/>
      <c r="H208" s="14"/>
      <c r="I208" s="14"/>
      <c r="J208" s="14"/>
      <c r="K208" s="14"/>
      <c r="L208" s="14"/>
      <c r="M208" s="14"/>
      <c r="N208" s="14"/>
      <c r="O208" s="14"/>
    </row>
    <row r="209" spans="2:15" x14ac:dyDescent="0.2">
      <c r="B209" s="14"/>
      <c r="C209" s="14"/>
      <c r="D209" s="14"/>
      <c r="E209" s="14"/>
      <c r="F209" s="14"/>
      <c r="G209" s="14"/>
      <c r="H209" s="14"/>
      <c r="I209" s="14"/>
      <c r="J209" s="14"/>
      <c r="K209" s="14"/>
      <c r="L209" s="14"/>
      <c r="M209" s="14"/>
      <c r="N209" s="14"/>
      <c r="O209" s="14"/>
    </row>
    <row r="210" spans="2:15" x14ac:dyDescent="0.2">
      <c r="B210" s="14"/>
      <c r="C210" s="14"/>
      <c r="D210" s="14"/>
      <c r="E210" s="14"/>
      <c r="F210" s="14"/>
      <c r="G210" s="14"/>
      <c r="H210" s="14"/>
      <c r="I210" s="14"/>
      <c r="J210" s="14"/>
      <c r="K210" s="14"/>
      <c r="L210" s="14"/>
      <c r="M210" s="14"/>
      <c r="N210" s="14"/>
      <c r="O210" s="14"/>
    </row>
    <row r="211" spans="2:15" x14ac:dyDescent="0.2">
      <c r="B211" s="14"/>
      <c r="C211" s="14"/>
      <c r="D211" s="14"/>
      <c r="E211" s="14"/>
      <c r="F211" s="14"/>
      <c r="G211" s="14"/>
      <c r="H211" s="14"/>
      <c r="I211" s="14"/>
      <c r="J211" s="14"/>
      <c r="K211" s="14"/>
      <c r="L211" s="14"/>
      <c r="M211" s="14"/>
      <c r="N211" s="14"/>
      <c r="O211" s="14"/>
    </row>
    <row r="212" spans="2:15" x14ac:dyDescent="0.2">
      <c r="B212" s="14"/>
      <c r="C212" s="14"/>
      <c r="D212" s="14"/>
      <c r="E212" s="14"/>
      <c r="F212" s="14"/>
      <c r="G212" s="14"/>
      <c r="H212" s="14"/>
      <c r="I212" s="14"/>
      <c r="J212" s="14"/>
      <c r="K212" s="14"/>
      <c r="L212" s="14"/>
      <c r="M212" s="14"/>
      <c r="N212" s="14"/>
      <c r="O212" s="14"/>
    </row>
    <row r="213" spans="2:15" x14ac:dyDescent="0.2">
      <c r="B213" s="14"/>
      <c r="C213" s="14"/>
      <c r="D213" s="14"/>
      <c r="E213" s="14"/>
      <c r="F213" s="14"/>
      <c r="G213" s="14"/>
      <c r="H213" s="14"/>
      <c r="I213" s="14"/>
      <c r="J213" s="14"/>
      <c r="K213" s="14"/>
      <c r="L213" s="14"/>
      <c r="M213" s="14"/>
      <c r="N213" s="14"/>
      <c r="O213" s="14"/>
    </row>
    <row r="214" spans="2:15" x14ac:dyDescent="0.2">
      <c r="B214" s="14"/>
      <c r="C214" s="14"/>
      <c r="D214" s="14"/>
      <c r="E214" s="14"/>
      <c r="F214" s="14"/>
      <c r="G214" s="14"/>
      <c r="H214" s="14"/>
      <c r="I214" s="14"/>
      <c r="J214" s="14"/>
      <c r="K214" s="14"/>
      <c r="L214" s="14"/>
      <c r="M214" s="14"/>
      <c r="N214" s="14"/>
      <c r="O214" s="14"/>
    </row>
    <row r="215" spans="2:15" x14ac:dyDescent="0.2">
      <c r="B215" s="14"/>
      <c r="C215" s="14"/>
      <c r="D215" s="14"/>
      <c r="E215" s="14"/>
      <c r="F215" s="14"/>
      <c r="G215" s="14"/>
      <c r="H215" s="14"/>
      <c r="I215" s="14"/>
      <c r="J215" s="14"/>
      <c r="K215" s="14"/>
      <c r="L215" s="14"/>
      <c r="M215" s="14"/>
      <c r="N215" s="14"/>
      <c r="O215" s="14"/>
    </row>
    <row r="216" spans="2:15" x14ac:dyDescent="0.2">
      <c r="B216" s="14"/>
      <c r="C216" s="14"/>
      <c r="D216" s="14"/>
      <c r="E216" s="14"/>
      <c r="F216" s="14"/>
      <c r="G216" s="14"/>
      <c r="H216" s="14"/>
      <c r="I216" s="14"/>
      <c r="J216" s="14"/>
      <c r="K216" s="14"/>
      <c r="L216" s="14"/>
      <c r="M216" s="14"/>
      <c r="N216" s="14"/>
      <c r="O216" s="14"/>
    </row>
    <row r="217" spans="2:15" x14ac:dyDescent="0.2">
      <c r="B217" s="14"/>
      <c r="C217" s="14"/>
      <c r="D217" s="14"/>
      <c r="E217" s="14"/>
      <c r="F217" s="14"/>
      <c r="G217" s="14"/>
      <c r="H217" s="14"/>
      <c r="I217" s="14"/>
      <c r="J217" s="14"/>
      <c r="K217" s="14"/>
      <c r="L217" s="14"/>
      <c r="M217" s="14"/>
      <c r="N217" s="14"/>
      <c r="O217" s="14"/>
    </row>
    <row r="218" spans="2:15" x14ac:dyDescent="0.2">
      <c r="B218" s="14"/>
      <c r="C218" s="14"/>
      <c r="D218" s="14"/>
      <c r="E218" s="14"/>
      <c r="F218" s="14"/>
      <c r="G218" s="14"/>
      <c r="H218" s="14"/>
      <c r="I218" s="14"/>
      <c r="J218" s="14"/>
      <c r="K218" s="14"/>
      <c r="L218" s="14"/>
      <c r="M218" s="14"/>
      <c r="N218" s="14"/>
      <c r="O218" s="14"/>
    </row>
    <row r="219" spans="2:15" x14ac:dyDescent="0.2">
      <c r="B219" s="14"/>
      <c r="C219" s="14"/>
      <c r="D219" s="14"/>
      <c r="E219" s="14"/>
      <c r="F219" s="14"/>
      <c r="G219" s="14"/>
      <c r="H219" s="14"/>
      <c r="I219" s="14"/>
      <c r="J219" s="14"/>
      <c r="K219" s="14"/>
      <c r="L219" s="14"/>
      <c r="M219" s="14"/>
      <c r="N219" s="14"/>
      <c r="O219" s="14"/>
    </row>
    <row r="220" spans="2:15" x14ac:dyDescent="0.2">
      <c r="B220" s="14"/>
      <c r="C220" s="14"/>
      <c r="D220" s="14"/>
      <c r="E220" s="14"/>
      <c r="F220" s="14"/>
      <c r="G220" s="14"/>
      <c r="H220" s="14"/>
      <c r="I220" s="14"/>
      <c r="J220" s="14"/>
      <c r="K220" s="14"/>
      <c r="L220" s="14"/>
      <c r="M220" s="14"/>
      <c r="N220" s="14"/>
      <c r="O220" s="14"/>
    </row>
    <row r="221" spans="2:15" x14ac:dyDescent="0.2">
      <c r="B221" s="14"/>
      <c r="C221" s="14"/>
      <c r="D221" s="14"/>
      <c r="E221" s="14"/>
      <c r="F221" s="14"/>
      <c r="G221" s="14"/>
      <c r="H221" s="14"/>
      <c r="I221" s="14"/>
      <c r="J221" s="14"/>
      <c r="K221" s="14"/>
      <c r="L221" s="14"/>
      <c r="M221" s="14"/>
      <c r="N221" s="14"/>
      <c r="O221" s="14"/>
    </row>
    <row r="222" spans="2:15" x14ac:dyDescent="0.2">
      <c r="B222" s="14"/>
      <c r="C222" s="14"/>
      <c r="D222" s="14"/>
      <c r="E222" s="14"/>
      <c r="F222" s="14"/>
      <c r="G222" s="14"/>
      <c r="H222" s="14"/>
      <c r="I222" s="14"/>
      <c r="J222" s="14"/>
      <c r="K222" s="14"/>
      <c r="L222" s="14"/>
      <c r="M222" s="14"/>
      <c r="N222" s="14"/>
      <c r="O222" s="14"/>
    </row>
    <row r="223" spans="2:15" x14ac:dyDescent="0.2">
      <c r="B223" s="14"/>
      <c r="C223" s="14"/>
      <c r="D223" s="14"/>
      <c r="E223" s="14"/>
      <c r="F223" s="14"/>
      <c r="G223" s="14"/>
      <c r="H223" s="14"/>
      <c r="I223" s="14"/>
      <c r="J223" s="14"/>
      <c r="K223" s="14"/>
      <c r="L223" s="14"/>
      <c r="M223" s="14"/>
      <c r="N223" s="14"/>
      <c r="O223" s="14"/>
    </row>
    <row r="224" spans="2:15" x14ac:dyDescent="0.2">
      <c r="B224" s="14"/>
      <c r="C224" s="14"/>
      <c r="D224" s="14"/>
      <c r="E224" s="14"/>
      <c r="F224" s="14"/>
      <c r="G224" s="14"/>
      <c r="H224" s="14"/>
      <c r="I224" s="14"/>
      <c r="J224" s="14"/>
      <c r="K224" s="14"/>
      <c r="L224" s="14"/>
      <c r="M224" s="14"/>
      <c r="N224" s="14"/>
      <c r="O224" s="14"/>
    </row>
    <row r="225" spans="2:15" x14ac:dyDescent="0.2">
      <c r="B225" s="14"/>
      <c r="C225" s="14"/>
      <c r="D225" s="14"/>
      <c r="E225" s="14"/>
      <c r="F225" s="14"/>
      <c r="G225" s="14"/>
      <c r="H225" s="14"/>
      <c r="I225" s="14"/>
      <c r="J225" s="14"/>
      <c r="K225" s="14"/>
      <c r="L225" s="14"/>
      <c r="M225" s="14"/>
      <c r="N225" s="14"/>
      <c r="O225" s="14"/>
    </row>
    <row r="226" spans="2:15" x14ac:dyDescent="0.2">
      <c r="B226" s="14"/>
      <c r="C226" s="14"/>
      <c r="D226" s="14"/>
      <c r="E226" s="14"/>
      <c r="F226" s="14"/>
      <c r="G226" s="14"/>
      <c r="H226" s="14"/>
      <c r="I226" s="14"/>
      <c r="J226" s="14"/>
      <c r="K226" s="14"/>
      <c r="L226" s="14"/>
      <c r="M226" s="14"/>
      <c r="N226" s="14"/>
      <c r="O226" s="14"/>
    </row>
    <row r="227" spans="2:15" x14ac:dyDescent="0.2">
      <c r="B227" s="14"/>
      <c r="C227" s="14"/>
      <c r="D227" s="14"/>
      <c r="E227" s="14"/>
      <c r="F227" s="14"/>
      <c r="G227" s="14"/>
      <c r="H227" s="14"/>
      <c r="I227" s="14"/>
      <c r="J227" s="14"/>
      <c r="K227" s="14"/>
      <c r="L227" s="14"/>
      <c r="M227" s="14"/>
      <c r="N227" s="14"/>
      <c r="O227" s="14"/>
    </row>
    <row r="228" spans="2:15" x14ac:dyDescent="0.2">
      <c r="B228" s="14"/>
      <c r="C228" s="14"/>
      <c r="D228" s="14"/>
      <c r="E228" s="14"/>
      <c r="F228" s="14"/>
      <c r="G228" s="14"/>
      <c r="H228" s="14"/>
      <c r="I228" s="14"/>
      <c r="J228" s="14"/>
      <c r="K228" s="14"/>
      <c r="L228" s="14"/>
      <c r="M228" s="14"/>
      <c r="N228" s="14"/>
      <c r="O228" s="14"/>
    </row>
    <row r="229" spans="2:15" x14ac:dyDescent="0.2">
      <c r="B229" s="14"/>
      <c r="C229" s="14"/>
      <c r="D229" s="14"/>
      <c r="E229" s="14"/>
      <c r="F229" s="14"/>
      <c r="G229" s="14"/>
      <c r="H229" s="14"/>
      <c r="I229" s="14"/>
      <c r="J229" s="14"/>
      <c r="K229" s="14"/>
      <c r="L229" s="14"/>
      <c r="M229" s="14"/>
      <c r="N229" s="14"/>
      <c r="O229" s="14"/>
    </row>
    <row r="230" spans="2:15" x14ac:dyDescent="0.2">
      <c r="B230" s="14"/>
      <c r="C230" s="14"/>
      <c r="D230" s="14"/>
      <c r="E230" s="14"/>
      <c r="F230" s="14"/>
      <c r="G230" s="14"/>
      <c r="H230" s="14"/>
      <c r="I230" s="14"/>
      <c r="J230" s="14"/>
      <c r="K230" s="14"/>
      <c r="L230" s="14"/>
      <c r="M230" s="14"/>
      <c r="N230" s="14"/>
      <c r="O230" s="14"/>
    </row>
    <row r="231" spans="2:15" x14ac:dyDescent="0.2">
      <c r="B231" s="14"/>
      <c r="C231" s="14"/>
      <c r="D231" s="14"/>
      <c r="E231" s="14"/>
      <c r="F231" s="14"/>
      <c r="G231" s="14"/>
      <c r="H231" s="14"/>
      <c r="I231" s="14"/>
      <c r="J231" s="14"/>
      <c r="K231" s="14"/>
      <c r="L231" s="14"/>
      <c r="M231" s="14"/>
      <c r="N231" s="14"/>
      <c r="O231" s="14"/>
    </row>
    <row r="232" spans="2:15" x14ac:dyDescent="0.2">
      <c r="B232" s="14"/>
      <c r="C232" s="14"/>
      <c r="D232" s="14"/>
      <c r="E232" s="14"/>
      <c r="F232" s="14"/>
      <c r="G232" s="14"/>
      <c r="H232" s="14"/>
      <c r="I232" s="14"/>
      <c r="J232" s="14"/>
      <c r="K232" s="14"/>
      <c r="L232" s="14"/>
      <c r="M232" s="14"/>
      <c r="N232" s="14"/>
      <c r="O232" s="14"/>
    </row>
    <row r="233" spans="2:15" x14ac:dyDescent="0.2">
      <c r="B233" s="14"/>
      <c r="C233" s="14"/>
      <c r="D233" s="14"/>
      <c r="E233" s="14"/>
      <c r="F233" s="14"/>
      <c r="G233" s="14"/>
      <c r="H233" s="14"/>
      <c r="I233" s="14"/>
      <c r="J233" s="14"/>
      <c r="K233" s="14"/>
      <c r="L233" s="14"/>
      <c r="M233" s="14"/>
      <c r="N233" s="14"/>
      <c r="O233" s="14"/>
    </row>
    <row r="234" spans="2:15" x14ac:dyDescent="0.2">
      <c r="B234" s="14"/>
      <c r="C234" s="14"/>
      <c r="D234" s="14"/>
      <c r="E234" s="14"/>
      <c r="F234" s="14"/>
      <c r="G234" s="14"/>
      <c r="H234" s="14"/>
      <c r="I234" s="14"/>
      <c r="J234" s="14"/>
      <c r="K234" s="14"/>
      <c r="L234" s="14"/>
      <c r="M234" s="14"/>
      <c r="N234" s="14"/>
      <c r="O234" s="14"/>
    </row>
    <row r="235" spans="2:15" x14ac:dyDescent="0.2">
      <c r="B235" s="14"/>
      <c r="C235" s="14"/>
      <c r="D235" s="14"/>
      <c r="E235" s="14"/>
      <c r="F235" s="14"/>
      <c r="G235" s="14"/>
      <c r="H235" s="14"/>
      <c r="I235" s="14"/>
      <c r="J235" s="14"/>
      <c r="K235" s="14"/>
      <c r="L235" s="14"/>
      <c r="M235" s="14"/>
      <c r="N235" s="14"/>
      <c r="O235" s="14"/>
    </row>
    <row r="236" spans="2:15" x14ac:dyDescent="0.2">
      <c r="B236" s="14"/>
      <c r="C236" s="14"/>
      <c r="D236" s="14"/>
      <c r="E236" s="14"/>
      <c r="F236" s="14"/>
      <c r="G236" s="14"/>
      <c r="H236" s="14"/>
      <c r="I236" s="14"/>
      <c r="J236" s="14"/>
      <c r="K236" s="14"/>
      <c r="L236" s="14"/>
      <c r="M236" s="14"/>
      <c r="N236" s="14"/>
      <c r="O236" s="14"/>
    </row>
    <row r="237" spans="2:15" x14ac:dyDescent="0.2">
      <c r="B237" s="14"/>
      <c r="C237" s="14"/>
      <c r="D237" s="14"/>
      <c r="E237" s="14"/>
      <c r="F237" s="14"/>
      <c r="G237" s="14"/>
      <c r="H237" s="14"/>
      <c r="I237" s="14"/>
      <c r="J237" s="14"/>
      <c r="K237" s="14"/>
      <c r="L237" s="14"/>
      <c r="M237" s="14"/>
      <c r="N237" s="14"/>
      <c r="O237" s="14"/>
    </row>
    <row r="238" spans="2:15" x14ac:dyDescent="0.2">
      <c r="B238" s="14"/>
      <c r="C238" s="14"/>
      <c r="D238" s="14"/>
      <c r="E238" s="14"/>
      <c r="F238" s="14"/>
      <c r="G238" s="14"/>
      <c r="H238" s="14"/>
      <c r="I238" s="14"/>
      <c r="J238" s="14"/>
      <c r="K238" s="14"/>
      <c r="L238" s="14"/>
      <c r="M238" s="14"/>
      <c r="N238" s="14"/>
      <c r="O238" s="14"/>
    </row>
    <row r="239" spans="2:15" x14ac:dyDescent="0.2">
      <c r="B239" s="14"/>
      <c r="C239" s="14"/>
      <c r="D239" s="14"/>
      <c r="E239" s="14"/>
      <c r="F239" s="14"/>
      <c r="G239" s="14"/>
      <c r="H239" s="14"/>
      <c r="I239" s="14"/>
      <c r="J239" s="14"/>
      <c r="K239" s="14"/>
      <c r="L239" s="14"/>
      <c r="M239" s="14"/>
      <c r="N239" s="14"/>
      <c r="O239" s="14"/>
    </row>
    <row r="240" spans="2:15" x14ac:dyDescent="0.2">
      <c r="B240" s="14"/>
      <c r="C240" s="14"/>
      <c r="D240" s="14"/>
      <c r="E240" s="14"/>
      <c r="F240" s="14"/>
      <c r="G240" s="14"/>
      <c r="H240" s="14"/>
      <c r="I240" s="14"/>
      <c r="J240" s="14"/>
      <c r="K240" s="14"/>
      <c r="L240" s="14"/>
      <c r="M240" s="14"/>
      <c r="N240" s="14"/>
      <c r="O240" s="14"/>
    </row>
    <row r="241" spans="2:15" x14ac:dyDescent="0.2">
      <c r="B241" s="14"/>
      <c r="C241" s="14"/>
      <c r="D241" s="14"/>
      <c r="E241" s="14"/>
      <c r="F241" s="14"/>
      <c r="G241" s="14"/>
      <c r="H241" s="14"/>
      <c r="I241" s="14"/>
      <c r="J241" s="14"/>
      <c r="K241" s="14"/>
      <c r="L241" s="14"/>
      <c r="M241" s="14"/>
      <c r="N241" s="14"/>
      <c r="O241" s="14"/>
    </row>
    <row r="242" spans="2:15" x14ac:dyDescent="0.2">
      <c r="B242" s="14"/>
      <c r="C242" s="14"/>
      <c r="D242" s="14"/>
      <c r="E242" s="14"/>
      <c r="F242" s="14"/>
      <c r="G242" s="14"/>
      <c r="H242" s="14"/>
      <c r="I242" s="14"/>
      <c r="J242" s="14"/>
      <c r="K242" s="14"/>
      <c r="L242" s="14"/>
      <c r="M242" s="14"/>
      <c r="N242" s="14"/>
      <c r="O242" s="14"/>
    </row>
    <row r="243" spans="2:15" x14ac:dyDescent="0.2">
      <c r="B243" s="14"/>
      <c r="C243" s="14"/>
      <c r="D243" s="14"/>
      <c r="E243" s="14"/>
      <c r="F243" s="14"/>
      <c r="G243" s="14"/>
      <c r="H243" s="14"/>
      <c r="I243" s="14"/>
      <c r="J243" s="14"/>
      <c r="K243" s="14"/>
      <c r="L243" s="14"/>
      <c r="M243" s="14"/>
      <c r="N243" s="14"/>
      <c r="O243" s="14"/>
    </row>
    <row r="244" spans="2:15" x14ac:dyDescent="0.2">
      <c r="B244" s="14"/>
      <c r="C244" s="14"/>
      <c r="D244" s="14"/>
      <c r="E244" s="14"/>
      <c r="F244" s="14"/>
      <c r="G244" s="14"/>
      <c r="H244" s="14"/>
      <c r="I244" s="14"/>
      <c r="J244" s="14"/>
      <c r="K244" s="14"/>
      <c r="L244" s="14"/>
      <c r="M244" s="14"/>
      <c r="N244" s="14"/>
      <c r="O244" s="14"/>
    </row>
    <row r="245" spans="2:15" x14ac:dyDescent="0.2">
      <c r="B245" s="14"/>
      <c r="C245" s="14"/>
      <c r="D245" s="14"/>
      <c r="E245" s="14"/>
      <c r="F245" s="14"/>
      <c r="G245" s="14"/>
      <c r="H245" s="14"/>
      <c r="I245" s="14"/>
      <c r="J245" s="14"/>
      <c r="K245" s="14"/>
      <c r="L245" s="14"/>
      <c r="M245" s="14"/>
      <c r="N245" s="14"/>
      <c r="O245" s="14"/>
    </row>
    <row r="246" spans="2:15" x14ac:dyDescent="0.2">
      <c r="B246" s="14"/>
      <c r="C246" s="14"/>
      <c r="D246" s="14"/>
      <c r="E246" s="14"/>
      <c r="F246" s="14"/>
      <c r="G246" s="14"/>
      <c r="H246" s="14"/>
      <c r="I246" s="14"/>
      <c r="J246" s="14"/>
      <c r="K246" s="14"/>
      <c r="L246" s="14"/>
      <c r="M246" s="14"/>
      <c r="N246" s="14"/>
      <c r="O246" s="14"/>
    </row>
    <row r="247" spans="2:15" x14ac:dyDescent="0.2">
      <c r="B247" s="14"/>
      <c r="C247" s="14"/>
      <c r="D247" s="14"/>
      <c r="E247" s="14"/>
      <c r="F247" s="14"/>
      <c r="G247" s="14"/>
      <c r="H247" s="14"/>
      <c r="I247" s="14"/>
      <c r="J247" s="14"/>
      <c r="K247" s="14"/>
      <c r="L247" s="14"/>
      <c r="M247" s="14"/>
      <c r="N247" s="14"/>
      <c r="O247" s="14"/>
    </row>
    <row r="248" spans="2:15" x14ac:dyDescent="0.2">
      <c r="B248" s="14"/>
      <c r="C248" s="14"/>
      <c r="D248" s="14"/>
      <c r="E248" s="14"/>
      <c r="F248" s="14"/>
      <c r="G248" s="14"/>
      <c r="H248" s="14"/>
      <c r="I248" s="14"/>
      <c r="J248" s="14"/>
      <c r="K248" s="14"/>
      <c r="L248" s="14"/>
      <c r="M248" s="14"/>
      <c r="N248" s="14"/>
      <c r="O248" s="14"/>
    </row>
    <row r="249" spans="2:15" x14ac:dyDescent="0.2">
      <c r="B249" s="14"/>
      <c r="C249" s="14"/>
      <c r="D249" s="14"/>
      <c r="E249" s="14"/>
      <c r="F249" s="14"/>
      <c r="G249" s="14"/>
      <c r="H249" s="14"/>
      <c r="I249" s="14"/>
      <c r="J249" s="14"/>
      <c r="K249" s="14"/>
      <c r="L249" s="14"/>
      <c r="M249" s="14"/>
      <c r="N249" s="14"/>
      <c r="O249" s="14"/>
    </row>
    <row r="250" spans="2:15" x14ac:dyDescent="0.2">
      <c r="B250" s="14"/>
      <c r="C250" s="14"/>
      <c r="D250" s="14"/>
      <c r="E250" s="14"/>
      <c r="F250" s="14"/>
      <c r="G250" s="14"/>
      <c r="H250" s="14"/>
      <c r="I250" s="14"/>
      <c r="J250" s="14"/>
      <c r="K250" s="14"/>
      <c r="L250" s="14"/>
      <c r="M250" s="14"/>
      <c r="N250" s="14"/>
      <c r="O250" s="14"/>
    </row>
    <row r="251" spans="2:15" x14ac:dyDescent="0.2">
      <c r="B251" s="14"/>
      <c r="C251" s="14"/>
      <c r="D251" s="14"/>
      <c r="E251" s="14"/>
      <c r="F251" s="14"/>
      <c r="G251" s="14"/>
      <c r="H251" s="14"/>
      <c r="I251" s="14"/>
      <c r="J251" s="14"/>
      <c r="K251" s="14"/>
      <c r="L251" s="14"/>
      <c r="M251" s="14"/>
      <c r="N251" s="14"/>
      <c r="O251" s="14"/>
    </row>
    <row r="252" spans="2:15" x14ac:dyDescent="0.2">
      <c r="B252" s="14"/>
      <c r="C252" s="14"/>
      <c r="D252" s="14"/>
      <c r="E252" s="14"/>
      <c r="F252" s="14"/>
      <c r="G252" s="14"/>
      <c r="H252" s="14"/>
      <c r="I252" s="14"/>
      <c r="J252" s="14"/>
      <c r="K252" s="14"/>
      <c r="L252" s="14"/>
      <c r="M252" s="14"/>
      <c r="N252" s="14"/>
      <c r="O252" s="14"/>
    </row>
    <row r="253" spans="2:15" x14ac:dyDescent="0.2">
      <c r="B253" s="14"/>
      <c r="C253" s="14"/>
      <c r="D253" s="14"/>
      <c r="E253" s="14"/>
      <c r="F253" s="14"/>
      <c r="G253" s="14"/>
      <c r="H253" s="14"/>
      <c r="I253" s="14"/>
      <c r="J253" s="14"/>
      <c r="K253" s="14"/>
      <c r="L253" s="14"/>
      <c r="M253" s="14"/>
      <c r="N253" s="14"/>
      <c r="O253" s="14"/>
    </row>
    <row r="254" spans="2:15" x14ac:dyDescent="0.2">
      <c r="B254" s="14"/>
      <c r="C254" s="14"/>
      <c r="D254" s="14"/>
      <c r="E254" s="14"/>
      <c r="F254" s="14"/>
      <c r="G254" s="14"/>
      <c r="H254" s="14"/>
      <c r="I254" s="14"/>
      <c r="J254" s="14"/>
      <c r="K254" s="14"/>
      <c r="L254" s="14"/>
      <c r="M254" s="14"/>
      <c r="N254" s="14"/>
      <c r="O254" s="14"/>
    </row>
    <row r="255" spans="2:15" x14ac:dyDescent="0.2">
      <c r="B255" s="14"/>
      <c r="C255" s="14"/>
      <c r="D255" s="14"/>
      <c r="E255" s="14"/>
      <c r="F255" s="14"/>
      <c r="G255" s="14"/>
      <c r="H255" s="14"/>
      <c r="I255" s="14"/>
      <c r="J255" s="14"/>
      <c r="K255" s="14"/>
      <c r="L255" s="14"/>
      <c r="M255" s="14"/>
      <c r="N255" s="14"/>
      <c r="O255" s="14"/>
    </row>
    <row r="256" spans="2:15" x14ac:dyDescent="0.2">
      <c r="B256" s="14"/>
      <c r="C256" s="14"/>
      <c r="D256" s="14"/>
      <c r="E256" s="14"/>
      <c r="F256" s="14"/>
      <c r="G256" s="14"/>
      <c r="H256" s="14"/>
      <c r="I256" s="14"/>
      <c r="J256" s="14"/>
      <c r="K256" s="14"/>
      <c r="L256" s="14"/>
      <c r="M256" s="14"/>
      <c r="N256" s="14"/>
      <c r="O256" s="14"/>
    </row>
    <row r="257" spans="2:15" x14ac:dyDescent="0.2">
      <c r="B257" s="14"/>
      <c r="C257" s="14"/>
      <c r="D257" s="14"/>
      <c r="E257" s="14"/>
      <c r="F257" s="14"/>
      <c r="G257" s="14"/>
      <c r="H257" s="14"/>
      <c r="I257" s="14"/>
      <c r="J257" s="14"/>
      <c r="K257" s="14"/>
      <c r="L257" s="14"/>
      <c r="M257" s="14"/>
      <c r="N257" s="14"/>
      <c r="O257" s="14"/>
    </row>
    <row r="258" spans="2:15" x14ac:dyDescent="0.2">
      <c r="B258" s="14"/>
      <c r="C258" s="14"/>
      <c r="D258" s="14"/>
      <c r="E258" s="14"/>
      <c r="F258" s="14"/>
      <c r="G258" s="14"/>
      <c r="H258" s="14"/>
      <c r="I258" s="14"/>
      <c r="J258" s="14"/>
      <c r="K258" s="14"/>
      <c r="L258" s="14"/>
      <c r="M258" s="14"/>
      <c r="N258" s="14"/>
      <c r="O258" s="14"/>
    </row>
    <row r="259" spans="2:15" x14ac:dyDescent="0.2">
      <c r="B259" s="14"/>
      <c r="C259" s="14"/>
      <c r="D259" s="14"/>
      <c r="E259" s="14"/>
      <c r="F259" s="14"/>
      <c r="G259" s="14"/>
      <c r="H259" s="14"/>
      <c r="I259" s="14"/>
      <c r="J259" s="14"/>
      <c r="K259" s="14"/>
      <c r="L259" s="14"/>
      <c r="M259" s="14"/>
      <c r="N259" s="14"/>
      <c r="O259" s="14"/>
    </row>
    <row r="260" spans="2:15" x14ac:dyDescent="0.2">
      <c r="B260" s="14"/>
      <c r="C260" s="14"/>
      <c r="D260" s="14"/>
      <c r="E260" s="14"/>
      <c r="F260" s="14"/>
      <c r="G260" s="14"/>
      <c r="H260" s="14"/>
      <c r="I260" s="14"/>
      <c r="J260" s="14"/>
      <c r="K260" s="14"/>
      <c r="L260" s="14"/>
      <c r="M260" s="14"/>
      <c r="N260" s="14"/>
      <c r="O260" s="14"/>
    </row>
    <row r="261" spans="2:15" x14ac:dyDescent="0.2">
      <c r="B261" s="14"/>
      <c r="C261" s="14"/>
      <c r="D261" s="14"/>
      <c r="E261" s="14"/>
      <c r="F261" s="14"/>
      <c r="G261" s="14"/>
      <c r="H261" s="14"/>
      <c r="I261" s="14"/>
      <c r="J261" s="14"/>
      <c r="K261" s="14"/>
      <c r="L261" s="14"/>
      <c r="M261" s="14"/>
      <c r="N261" s="14"/>
      <c r="O261" s="14"/>
    </row>
    <row r="262" spans="2:15" x14ac:dyDescent="0.2">
      <c r="B262" s="14"/>
      <c r="C262" s="14"/>
      <c r="D262" s="14"/>
      <c r="E262" s="14"/>
      <c r="F262" s="14"/>
      <c r="G262" s="14"/>
      <c r="H262" s="14"/>
      <c r="I262" s="14"/>
      <c r="J262" s="14"/>
      <c r="K262" s="14"/>
      <c r="L262" s="14"/>
      <c r="M262" s="14"/>
      <c r="N262" s="14"/>
      <c r="O262" s="14"/>
    </row>
    <row r="263" spans="2:15" x14ac:dyDescent="0.2">
      <c r="B263" s="14"/>
      <c r="C263" s="14"/>
      <c r="D263" s="14"/>
      <c r="E263" s="14"/>
      <c r="F263" s="14"/>
      <c r="G263" s="14"/>
      <c r="H263" s="14"/>
      <c r="I263" s="14"/>
      <c r="J263" s="14"/>
      <c r="K263" s="14"/>
      <c r="L263" s="14"/>
      <c r="M263" s="14"/>
      <c r="N263" s="14"/>
      <c r="O263" s="14"/>
    </row>
    <row r="264" spans="2:15" x14ac:dyDescent="0.2">
      <c r="B264" s="14"/>
      <c r="C264" s="14"/>
      <c r="D264" s="14"/>
      <c r="E264" s="14"/>
      <c r="F264" s="14"/>
      <c r="G264" s="14"/>
      <c r="H264" s="14"/>
      <c r="I264" s="14"/>
      <c r="J264" s="14"/>
      <c r="K264" s="14"/>
      <c r="L264" s="14"/>
      <c r="M264" s="14"/>
      <c r="N264" s="14"/>
      <c r="O264" s="14"/>
    </row>
    <row r="265" spans="2:15" x14ac:dyDescent="0.2">
      <c r="B265" s="14"/>
      <c r="C265" s="14"/>
      <c r="D265" s="14"/>
      <c r="E265" s="14"/>
      <c r="F265" s="14"/>
      <c r="G265" s="14"/>
      <c r="H265" s="14"/>
      <c r="I265" s="14"/>
      <c r="J265" s="14"/>
      <c r="K265" s="14"/>
      <c r="L265" s="14"/>
      <c r="M265" s="14"/>
      <c r="N265" s="14"/>
      <c r="O265" s="14"/>
    </row>
    <row r="266" spans="2:15" x14ac:dyDescent="0.2">
      <c r="B266" s="14"/>
      <c r="C266" s="14"/>
      <c r="D266" s="14"/>
      <c r="E266" s="14"/>
      <c r="F266" s="14"/>
      <c r="G266" s="14"/>
      <c r="H266" s="14"/>
      <c r="I266" s="14"/>
      <c r="J266" s="14"/>
      <c r="K266" s="14"/>
      <c r="L266" s="14"/>
      <c r="M266" s="14"/>
      <c r="N266" s="14"/>
      <c r="O266" s="14"/>
    </row>
    <row r="267" spans="2:15" x14ac:dyDescent="0.2">
      <c r="B267" s="14"/>
      <c r="C267" s="14"/>
      <c r="D267" s="14"/>
      <c r="E267" s="14"/>
      <c r="F267" s="14"/>
      <c r="G267" s="14"/>
      <c r="H267" s="14"/>
      <c r="I267" s="14"/>
      <c r="J267" s="14"/>
      <c r="K267" s="14"/>
      <c r="L267" s="14"/>
      <c r="M267" s="14"/>
      <c r="N267" s="14"/>
      <c r="O267" s="14"/>
    </row>
    <row r="268" spans="2:15" x14ac:dyDescent="0.2">
      <c r="B268" s="14"/>
      <c r="C268" s="14"/>
      <c r="D268" s="14"/>
      <c r="E268" s="14"/>
      <c r="F268" s="14"/>
      <c r="G268" s="14"/>
      <c r="H268" s="14"/>
      <c r="I268" s="14"/>
      <c r="J268" s="14"/>
      <c r="K268" s="14"/>
      <c r="L268" s="14"/>
      <c r="M268" s="14"/>
      <c r="N268" s="14"/>
      <c r="O268" s="14"/>
    </row>
    <row r="269" spans="2:15" x14ac:dyDescent="0.2">
      <c r="B269" s="14"/>
      <c r="C269" s="14"/>
      <c r="D269" s="14"/>
      <c r="E269" s="14"/>
      <c r="F269" s="14"/>
      <c r="G269" s="14"/>
      <c r="H269" s="14"/>
      <c r="I269" s="14"/>
      <c r="J269" s="14"/>
      <c r="K269" s="14"/>
      <c r="L269" s="14"/>
      <c r="M269" s="14"/>
      <c r="N269" s="14"/>
      <c r="O269" s="14"/>
    </row>
    <row r="270" spans="2:15" x14ac:dyDescent="0.2">
      <c r="B270" s="14"/>
      <c r="C270" s="14"/>
      <c r="D270" s="14"/>
      <c r="E270" s="14"/>
      <c r="F270" s="14"/>
      <c r="G270" s="14"/>
      <c r="H270" s="14"/>
      <c r="I270" s="14"/>
      <c r="J270" s="14"/>
      <c r="K270" s="14"/>
      <c r="L270" s="14"/>
      <c r="M270" s="14"/>
      <c r="N270" s="14"/>
      <c r="O270" s="14"/>
    </row>
    <row r="271" spans="2:15" x14ac:dyDescent="0.2">
      <c r="B271" s="14"/>
      <c r="C271" s="14"/>
      <c r="D271" s="14"/>
      <c r="E271" s="14"/>
      <c r="F271" s="14"/>
      <c r="G271" s="14"/>
      <c r="H271" s="14"/>
      <c r="I271" s="14"/>
      <c r="J271" s="14"/>
      <c r="K271" s="14"/>
      <c r="L271" s="14"/>
      <c r="M271" s="14"/>
      <c r="N271" s="14"/>
      <c r="O271" s="14"/>
    </row>
    <row r="272" spans="2:15" x14ac:dyDescent="0.2">
      <c r="B272" s="14"/>
      <c r="C272" s="14"/>
      <c r="D272" s="14"/>
      <c r="E272" s="14"/>
      <c r="F272" s="14"/>
      <c r="G272" s="14"/>
      <c r="H272" s="14"/>
      <c r="I272" s="14"/>
      <c r="J272" s="14"/>
      <c r="K272" s="14"/>
      <c r="L272" s="14"/>
      <c r="M272" s="14"/>
      <c r="N272" s="14"/>
      <c r="O272" s="14"/>
    </row>
    <row r="273" spans="2:15" x14ac:dyDescent="0.2">
      <c r="B273" s="14"/>
      <c r="C273" s="14"/>
      <c r="D273" s="14"/>
      <c r="E273" s="14"/>
      <c r="F273" s="14"/>
      <c r="G273" s="14"/>
      <c r="H273" s="14"/>
      <c r="I273" s="14"/>
      <c r="J273" s="14"/>
      <c r="K273" s="14"/>
      <c r="L273" s="14"/>
      <c r="M273" s="14"/>
      <c r="N273" s="14"/>
      <c r="O273" s="14"/>
    </row>
    <row r="274" spans="2:15" x14ac:dyDescent="0.2">
      <c r="B274" s="14"/>
      <c r="C274" s="14"/>
      <c r="D274" s="14"/>
      <c r="E274" s="14"/>
      <c r="F274" s="14"/>
      <c r="G274" s="14"/>
      <c r="H274" s="14"/>
      <c r="I274" s="14"/>
      <c r="J274" s="14"/>
      <c r="K274" s="14"/>
      <c r="L274" s="14"/>
      <c r="M274" s="14"/>
      <c r="N274" s="14"/>
      <c r="O274" s="14"/>
    </row>
    <row r="275" spans="2:15" x14ac:dyDescent="0.2">
      <c r="B275" s="14"/>
      <c r="C275" s="14"/>
      <c r="D275" s="14"/>
      <c r="E275" s="14"/>
      <c r="F275" s="14"/>
      <c r="G275" s="14"/>
      <c r="H275" s="14"/>
      <c r="I275" s="14"/>
      <c r="J275" s="14"/>
      <c r="K275" s="14"/>
      <c r="L275" s="14"/>
      <c r="M275" s="14"/>
      <c r="N275" s="14"/>
      <c r="O275" s="14"/>
    </row>
    <row r="276" spans="2:15" x14ac:dyDescent="0.2">
      <c r="B276" s="14"/>
      <c r="C276" s="14"/>
      <c r="D276" s="14"/>
      <c r="E276" s="14"/>
      <c r="F276" s="14"/>
      <c r="G276" s="14"/>
      <c r="H276" s="14"/>
      <c r="I276" s="14"/>
      <c r="J276" s="14"/>
      <c r="K276" s="14"/>
      <c r="L276" s="14"/>
      <c r="M276" s="14"/>
      <c r="N276" s="14"/>
      <c r="O276" s="14"/>
    </row>
    <row r="277" spans="2:15" x14ac:dyDescent="0.2">
      <c r="B277" s="14"/>
      <c r="C277" s="14"/>
      <c r="D277" s="14"/>
      <c r="E277" s="14"/>
      <c r="F277" s="14"/>
      <c r="G277" s="14"/>
      <c r="H277" s="14"/>
      <c r="I277" s="14"/>
      <c r="J277" s="14"/>
      <c r="K277" s="14"/>
      <c r="L277" s="14"/>
      <c r="M277" s="14"/>
      <c r="N277" s="14"/>
      <c r="O277" s="14"/>
    </row>
    <row r="278" spans="2:15" x14ac:dyDescent="0.2">
      <c r="B278" s="14"/>
      <c r="C278" s="14"/>
      <c r="D278" s="14"/>
      <c r="E278" s="14"/>
      <c r="F278" s="14"/>
      <c r="G278" s="14"/>
      <c r="H278" s="14"/>
      <c r="I278" s="14"/>
      <c r="J278" s="14"/>
      <c r="K278" s="14"/>
      <c r="L278" s="14"/>
      <c r="M278" s="14"/>
      <c r="N278" s="14"/>
      <c r="O278" s="14"/>
    </row>
    <row r="279" spans="2:15" x14ac:dyDescent="0.2">
      <c r="B279" s="14"/>
      <c r="C279" s="14"/>
      <c r="D279" s="14"/>
      <c r="E279" s="14"/>
      <c r="F279" s="14"/>
      <c r="G279" s="14"/>
      <c r="H279" s="14"/>
      <c r="I279" s="14"/>
      <c r="J279" s="14"/>
      <c r="K279" s="14"/>
      <c r="L279" s="14"/>
      <c r="M279" s="14"/>
      <c r="N279" s="14"/>
      <c r="O279" s="14"/>
    </row>
    <row r="280" spans="2:15" x14ac:dyDescent="0.2">
      <c r="B280" s="14"/>
      <c r="C280" s="14"/>
      <c r="D280" s="14"/>
      <c r="E280" s="14"/>
      <c r="F280" s="14"/>
      <c r="G280" s="14"/>
      <c r="H280" s="14"/>
      <c r="I280" s="14"/>
      <c r="J280" s="14"/>
      <c r="K280" s="14"/>
      <c r="L280" s="14"/>
      <c r="M280" s="14"/>
      <c r="N280" s="14"/>
      <c r="O280" s="14"/>
    </row>
    <row r="281" spans="2:15" x14ac:dyDescent="0.2">
      <c r="B281" s="14"/>
      <c r="C281" s="14"/>
      <c r="D281" s="14"/>
      <c r="E281" s="14"/>
      <c r="F281" s="14"/>
      <c r="G281" s="14"/>
      <c r="H281" s="14"/>
      <c r="I281" s="14"/>
      <c r="J281" s="14"/>
      <c r="K281" s="14"/>
      <c r="L281" s="14"/>
      <c r="M281" s="14"/>
      <c r="N281" s="14"/>
      <c r="O281" s="14"/>
    </row>
    <row r="282" spans="2:15" x14ac:dyDescent="0.2">
      <c r="B282" s="14"/>
      <c r="C282" s="14"/>
      <c r="D282" s="14"/>
      <c r="E282" s="14"/>
      <c r="F282" s="14"/>
      <c r="G282" s="14"/>
      <c r="H282" s="14"/>
      <c r="I282" s="14"/>
      <c r="J282" s="14"/>
      <c r="K282" s="14"/>
      <c r="L282" s="14"/>
      <c r="M282" s="14"/>
      <c r="N282" s="14"/>
      <c r="O282" s="14"/>
    </row>
    <row r="283" spans="2:15" x14ac:dyDescent="0.2">
      <c r="B283" s="14"/>
      <c r="C283" s="14"/>
      <c r="D283" s="14"/>
      <c r="E283" s="14"/>
      <c r="F283" s="14"/>
      <c r="G283" s="14"/>
      <c r="H283" s="14"/>
      <c r="I283" s="14"/>
      <c r="J283" s="14"/>
      <c r="K283" s="14"/>
      <c r="L283" s="14"/>
      <c r="M283" s="14"/>
      <c r="N283" s="14"/>
      <c r="O283" s="14"/>
    </row>
    <row r="284" spans="2:15" x14ac:dyDescent="0.2">
      <c r="B284" s="14"/>
      <c r="C284" s="14"/>
      <c r="D284" s="14"/>
      <c r="E284" s="14"/>
      <c r="F284" s="14"/>
      <c r="G284" s="14"/>
      <c r="H284" s="14"/>
      <c r="I284" s="14"/>
      <c r="J284" s="14"/>
      <c r="K284" s="14"/>
      <c r="L284" s="14"/>
      <c r="M284" s="14"/>
      <c r="N284" s="14"/>
      <c r="O284" s="14"/>
    </row>
    <row r="285" spans="2:15" x14ac:dyDescent="0.2">
      <c r="B285" s="14"/>
      <c r="C285" s="14"/>
      <c r="D285" s="14"/>
      <c r="E285" s="14"/>
      <c r="F285" s="14"/>
      <c r="G285" s="14"/>
      <c r="H285" s="14"/>
      <c r="I285" s="14"/>
      <c r="J285" s="14"/>
      <c r="K285" s="14"/>
      <c r="L285" s="14"/>
      <c r="M285" s="14"/>
      <c r="N285" s="14"/>
      <c r="O285" s="14"/>
    </row>
    <row r="286" spans="2:15" x14ac:dyDescent="0.2">
      <c r="B286" s="14"/>
      <c r="C286" s="14"/>
      <c r="D286" s="14"/>
      <c r="E286" s="14"/>
      <c r="F286" s="14"/>
      <c r="G286" s="14"/>
      <c r="H286" s="14"/>
      <c r="I286" s="14"/>
      <c r="J286" s="14"/>
      <c r="K286" s="14"/>
      <c r="L286" s="14"/>
      <c r="M286" s="14"/>
      <c r="N286" s="14"/>
      <c r="O286" s="14"/>
    </row>
    <row r="287" spans="2:15" x14ac:dyDescent="0.2">
      <c r="B287" s="14"/>
      <c r="C287" s="14"/>
      <c r="D287" s="14"/>
      <c r="E287" s="14"/>
      <c r="F287" s="14"/>
      <c r="G287" s="14"/>
      <c r="H287" s="14"/>
      <c r="I287" s="14"/>
      <c r="J287" s="14"/>
      <c r="K287" s="14"/>
      <c r="L287" s="14"/>
      <c r="M287" s="14"/>
      <c r="N287" s="14"/>
      <c r="O287" s="14"/>
    </row>
    <row r="288" spans="2:15" x14ac:dyDescent="0.2">
      <c r="B288" s="14"/>
      <c r="C288" s="14"/>
      <c r="D288" s="14"/>
      <c r="E288" s="14"/>
      <c r="F288" s="14"/>
      <c r="G288" s="14"/>
      <c r="H288" s="14"/>
      <c r="I288" s="14"/>
      <c r="J288" s="14"/>
      <c r="K288" s="14"/>
      <c r="L288" s="14"/>
      <c r="M288" s="14"/>
      <c r="N288" s="14"/>
      <c r="O288" s="14"/>
    </row>
    <row r="289" spans="2:15" x14ac:dyDescent="0.2">
      <c r="B289" s="14"/>
      <c r="C289" s="14"/>
      <c r="D289" s="14"/>
      <c r="E289" s="14"/>
      <c r="F289" s="14"/>
      <c r="G289" s="14"/>
      <c r="H289" s="14"/>
      <c r="I289" s="14"/>
      <c r="J289" s="14"/>
      <c r="K289" s="14"/>
      <c r="L289" s="14"/>
      <c r="M289" s="14"/>
      <c r="N289" s="14"/>
      <c r="O289" s="14"/>
    </row>
    <row r="290" spans="2:15" x14ac:dyDescent="0.2">
      <c r="B290" s="14"/>
      <c r="C290" s="14"/>
      <c r="D290" s="14"/>
      <c r="E290" s="14"/>
      <c r="F290" s="14"/>
      <c r="G290" s="14"/>
      <c r="H290" s="14"/>
      <c r="I290" s="14"/>
      <c r="J290" s="14"/>
      <c r="K290" s="14"/>
      <c r="L290" s="14"/>
      <c r="M290" s="14"/>
      <c r="N290" s="14"/>
      <c r="O290" s="14"/>
    </row>
    <row r="291" spans="2:15" x14ac:dyDescent="0.2">
      <c r="B291" s="14"/>
      <c r="C291" s="14"/>
      <c r="D291" s="14"/>
      <c r="E291" s="14"/>
      <c r="F291" s="14"/>
      <c r="G291" s="14"/>
      <c r="H291" s="14"/>
      <c r="I291" s="14"/>
      <c r="J291" s="14"/>
      <c r="K291" s="14"/>
      <c r="L291" s="14"/>
      <c r="M291" s="14"/>
      <c r="N291" s="14"/>
      <c r="O291" s="14"/>
    </row>
    <row r="292" spans="2:15" x14ac:dyDescent="0.2">
      <c r="B292" s="14"/>
      <c r="C292" s="14"/>
      <c r="D292" s="14"/>
      <c r="E292" s="14"/>
      <c r="F292" s="14"/>
      <c r="G292" s="14"/>
      <c r="H292" s="14"/>
      <c r="I292" s="14"/>
      <c r="J292" s="14"/>
      <c r="K292" s="14"/>
      <c r="L292" s="14"/>
      <c r="M292" s="14"/>
      <c r="N292" s="14"/>
      <c r="O292" s="14"/>
    </row>
    <row r="293" spans="2:15" x14ac:dyDescent="0.2">
      <c r="B293" s="14"/>
      <c r="C293" s="14"/>
      <c r="D293" s="14"/>
      <c r="E293" s="14"/>
      <c r="F293" s="14"/>
      <c r="G293" s="14"/>
      <c r="H293" s="14"/>
      <c r="I293" s="14"/>
      <c r="J293" s="14"/>
      <c r="K293" s="14"/>
      <c r="L293" s="14"/>
      <c r="M293" s="14"/>
      <c r="N293" s="14"/>
      <c r="O293" s="14"/>
    </row>
    <row r="294" spans="2:15" x14ac:dyDescent="0.2">
      <c r="B294" s="14"/>
      <c r="C294" s="14"/>
      <c r="D294" s="14"/>
      <c r="E294" s="14"/>
      <c r="F294" s="14"/>
      <c r="G294" s="14"/>
      <c r="H294" s="14"/>
      <c r="I294" s="14"/>
      <c r="J294" s="14"/>
      <c r="K294" s="14"/>
      <c r="L294" s="14"/>
      <c r="M294" s="14"/>
      <c r="N294" s="14"/>
      <c r="O294" s="14"/>
    </row>
    <row r="295" spans="2:15" x14ac:dyDescent="0.2">
      <c r="B295" s="14"/>
      <c r="C295" s="14"/>
      <c r="D295" s="14"/>
      <c r="E295" s="14"/>
      <c r="F295" s="14"/>
      <c r="G295" s="14"/>
      <c r="H295" s="14"/>
      <c r="I295" s="14"/>
      <c r="J295" s="14"/>
      <c r="K295" s="14"/>
      <c r="L295" s="14"/>
      <c r="M295" s="14"/>
      <c r="N295" s="14"/>
      <c r="O295" s="14"/>
    </row>
    <row r="296" spans="2:15" x14ac:dyDescent="0.2">
      <c r="B296" s="14"/>
      <c r="C296" s="14"/>
      <c r="D296" s="14"/>
      <c r="E296" s="14"/>
      <c r="F296" s="14"/>
      <c r="G296" s="14"/>
      <c r="H296" s="14"/>
      <c r="I296" s="14"/>
      <c r="J296" s="14"/>
      <c r="K296" s="14"/>
      <c r="L296" s="14"/>
      <c r="M296" s="14"/>
      <c r="N296" s="14"/>
      <c r="O296" s="14"/>
    </row>
    <row r="297" spans="2:15" x14ac:dyDescent="0.2">
      <c r="B297" s="14"/>
      <c r="C297" s="14"/>
      <c r="D297" s="14"/>
      <c r="E297" s="14"/>
      <c r="F297" s="14"/>
      <c r="G297" s="14"/>
      <c r="H297" s="14"/>
      <c r="I297" s="14"/>
      <c r="J297" s="14"/>
      <c r="K297" s="14"/>
      <c r="L297" s="14"/>
      <c r="M297" s="14"/>
      <c r="N297" s="14"/>
      <c r="O297" s="14"/>
    </row>
    <row r="298" spans="2:15" x14ac:dyDescent="0.2">
      <c r="B298" s="14"/>
      <c r="C298" s="14"/>
      <c r="D298" s="14"/>
      <c r="E298" s="14"/>
      <c r="F298" s="14"/>
      <c r="G298" s="14"/>
      <c r="H298" s="14"/>
      <c r="I298" s="14"/>
      <c r="J298" s="14"/>
      <c r="K298" s="14"/>
      <c r="L298" s="14"/>
      <c r="M298" s="14"/>
      <c r="N298" s="14"/>
      <c r="O298" s="14"/>
    </row>
    <row r="299" spans="2:15" x14ac:dyDescent="0.2">
      <c r="B299" s="14"/>
      <c r="C299" s="14"/>
      <c r="D299" s="14"/>
      <c r="E299" s="14"/>
      <c r="F299" s="14"/>
      <c r="G299" s="14"/>
      <c r="H299" s="14"/>
      <c r="I299" s="14"/>
      <c r="J299" s="14"/>
      <c r="K299" s="14"/>
      <c r="L299" s="14"/>
      <c r="M299" s="14"/>
      <c r="N299" s="14"/>
      <c r="O299" s="14"/>
    </row>
    <row r="300" spans="2:15" x14ac:dyDescent="0.2">
      <c r="B300" s="14"/>
      <c r="C300" s="14"/>
      <c r="D300" s="14"/>
      <c r="E300" s="14"/>
      <c r="F300" s="14"/>
      <c r="G300" s="14"/>
      <c r="H300" s="14"/>
      <c r="I300" s="14"/>
      <c r="J300" s="14"/>
      <c r="K300" s="14"/>
      <c r="L300" s="14"/>
      <c r="M300" s="14"/>
      <c r="N300" s="14"/>
      <c r="O300" s="14"/>
    </row>
    <row r="301" spans="2:15" x14ac:dyDescent="0.2">
      <c r="B301" s="14"/>
      <c r="C301" s="14"/>
      <c r="D301" s="14"/>
      <c r="E301" s="14"/>
      <c r="F301" s="14"/>
      <c r="G301" s="14"/>
      <c r="H301" s="14"/>
      <c r="I301" s="14"/>
      <c r="J301" s="14"/>
      <c r="K301" s="14"/>
      <c r="L301" s="14"/>
      <c r="M301" s="14"/>
      <c r="N301" s="14"/>
      <c r="O301" s="14"/>
    </row>
    <row r="302" spans="2:15" x14ac:dyDescent="0.2">
      <c r="B302" s="14"/>
      <c r="C302" s="14"/>
      <c r="D302" s="14"/>
      <c r="E302" s="14"/>
      <c r="F302" s="14"/>
      <c r="G302" s="14"/>
      <c r="H302" s="14"/>
      <c r="I302" s="14"/>
      <c r="J302" s="14"/>
      <c r="K302" s="14"/>
      <c r="L302" s="14"/>
      <c r="M302" s="14"/>
      <c r="N302" s="14"/>
      <c r="O302" s="14"/>
    </row>
    <row r="303" spans="2:15" x14ac:dyDescent="0.2">
      <c r="B303" s="14"/>
      <c r="C303" s="14"/>
      <c r="D303" s="14"/>
      <c r="E303" s="14"/>
      <c r="F303" s="14"/>
      <c r="G303" s="14"/>
      <c r="H303" s="14"/>
      <c r="I303" s="14"/>
      <c r="J303" s="14"/>
      <c r="K303" s="14"/>
      <c r="L303" s="14"/>
      <c r="M303" s="14"/>
      <c r="N303" s="14"/>
      <c r="O303" s="14"/>
    </row>
    <row r="304" spans="2:15" x14ac:dyDescent="0.2">
      <c r="B304" s="14"/>
      <c r="C304" s="14"/>
      <c r="D304" s="14"/>
      <c r="E304" s="14"/>
      <c r="F304" s="14"/>
      <c r="G304" s="14"/>
      <c r="H304" s="14"/>
      <c r="I304" s="14"/>
      <c r="J304" s="14"/>
      <c r="K304" s="14"/>
      <c r="L304" s="14"/>
      <c r="M304" s="14"/>
      <c r="N304" s="14"/>
      <c r="O304" s="14"/>
    </row>
    <row r="305" spans="2:15" x14ac:dyDescent="0.2">
      <c r="B305" s="14"/>
      <c r="C305" s="14"/>
      <c r="D305" s="14"/>
      <c r="E305" s="14"/>
      <c r="F305" s="14"/>
      <c r="G305" s="14"/>
      <c r="H305" s="14"/>
      <c r="I305" s="14"/>
      <c r="J305" s="14"/>
      <c r="K305" s="14"/>
      <c r="L305" s="14"/>
      <c r="M305" s="14"/>
      <c r="N305" s="14"/>
      <c r="O305" s="14"/>
    </row>
    <row r="306" spans="2:15" x14ac:dyDescent="0.2">
      <c r="B306" s="14"/>
      <c r="C306" s="14"/>
      <c r="D306" s="14"/>
      <c r="E306" s="14"/>
      <c r="F306" s="14"/>
      <c r="G306" s="14"/>
      <c r="H306" s="14"/>
      <c r="I306" s="14"/>
      <c r="J306" s="14"/>
      <c r="K306" s="14"/>
      <c r="L306" s="14"/>
      <c r="M306" s="14"/>
      <c r="N306" s="14"/>
      <c r="O306" s="14"/>
    </row>
    <row r="307" spans="2:15" x14ac:dyDescent="0.2">
      <c r="B307" s="14"/>
      <c r="C307" s="14"/>
      <c r="D307" s="14"/>
      <c r="E307" s="14"/>
      <c r="F307" s="14"/>
      <c r="G307" s="14"/>
      <c r="H307" s="14"/>
      <c r="I307" s="14"/>
      <c r="J307" s="14"/>
      <c r="K307" s="14"/>
      <c r="L307" s="14"/>
      <c r="M307" s="14"/>
      <c r="N307" s="14"/>
      <c r="O307" s="14"/>
    </row>
    <row r="308" spans="2:15" x14ac:dyDescent="0.2">
      <c r="B308" s="14"/>
      <c r="C308" s="14"/>
      <c r="D308" s="14"/>
      <c r="E308" s="14"/>
      <c r="F308" s="14"/>
      <c r="G308" s="14"/>
      <c r="H308" s="14"/>
      <c r="I308" s="14"/>
      <c r="J308" s="14"/>
      <c r="K308" s="14"/>
      <c r="L308" s="14"/>
      <c r="M308" s="14"/>
      <c r="N308" s="14"/>
      <c r="O308" s="14"/>
    </row>
    <row r="309" spans="2:15" x14ac:dyDescent="0.2">
      <c r="B309" s="14"/>
      <c r="C309" s="14"/>
      <c r="D309" s="14"/>
      <c r="E309" s="14"/>
      <c r="F309" s="14"/>
      <c r="G309" s="14"/>
      <c r="H309" s="14"/>
      <c r="I309" s="14"/>
      <c r="J309" s="14"/>
      <c r="K309" s="14"/>
      <c r="L309" s="14"/>
      <c r="M309" s="14"/>
      <c r="N309" s="14"/>
      <c r="O309" s="14"/>
    </row>
    <row r="310" spans="2:15" x14ac:dyDescent="0.2">
      <c r="B310" s="14"/>
      <c r="C310" s="14"/>
      <c r="D310" s="14"/>
      <c r="E310" s="14"/>
      <c r="F310" s="14"/>
      <c r="G310" s="14"/>
      <c r="H310" s="14"/>
      <c r="I310" s="14"/>
      <c r="J310" s="14"/>
      <c r="K310" s="14"/>
      <c r="L310" s="14"/>
      <c r="M310" s="14"/>
      <c r="N310" s="14"/>
      <c r="O310" s="14"/>
    </row>
    <row r="311" spans="2:15" x14ac:dyDescent="0.2">
      <c r="B311" s="14"/>
      <c r="C311" s="14"/>
      <c r="D311" s="14"/>
      <c r="E311" s="14"/>
      <c r="F311" s="14"/>
      <c r="G311" s="14"/>
      <c r="H311" s="14"/>
      <c r="I311" s="14"/>
      <c r="J311" s="14"/>
      <c r="K311" s="14"/>
      <c r="L311" s="14"/>
      <c r="M311" s="14"/>
      <c r="N311" s="14"/>
      <c r="O311" s="14"/>
    </row>
    <row r="312" spans="2:15" x14ac:dyDescent="0.2">
      <c r="B312" s="14"/>
      <c r="C312" s="14"/>
      <c r="D312" s="14"/>
      <c r="E312" s="14"/>
      <c r="F312" s="14"/>
      <c r="G312" s="14"/>
      <c r="H312" s="14"/>
      <c r="I312" s="14"/>
      <c r="J312" s="14"/>
      <c r="K312" s="14"/>
      <c r="L312" s="14"/>
      <c r="M312" s="14"/>
      <c r="N312" s="14"/>
      <c r="O312" s="14"/>
    </row>
    <row r="313" spans="2:15" x14ac:dyDescent="0.2">
      <c r="B313" s="14"/>
      <c r="C313" s="14"/>
      <c r="D313" s="14"/>
      <c r="E313" s="14"/>
      <c r="F313" s="14"/>
      <c r="G313" s="14"/>
      <c r="H313" s="14"/>
      <c r="I313" s="14"/>
      <c r="J313" s="14"/>
      <c r="K313" s="14"/>
      <c r="L313" s="14"/>
      <c r="M313" s="14"/>
      <c r="N313" s="14"/>
      <c r="O313" s="14"/>
    </row>
    <row r="314" spans="2:15" x14ac:dyDescent="0.2">
      <c r="B314" s="14"/>
      <c r="C314" s="14"/>
      <c r="D314" s="14"/>
      <c r="E314" s="14"/>
      <c r="F314" s="14"/>
      <c r="G314" s="14"/>
      <c r="H314" s="14"/>
      <c r="I314" s="14"/>
      <c r="J314" s="14"/>
      <c r="K314" s="14"/>
      <c r="L314" s="14"/>
      <c r="M314" s="14"/>
      <c r="N314" s="14"/>
      <c r="O314" s="14"/>
    </row>
    <row r="315" spans="2:15" x14ac:dyDescent="0.2">
      <c r="B315" s="14"/>
      <c r="C315" s="14"/>
      <c r="D315" s="14"/>
      <c r="E315" s="14"/>
      <c r="F315" s="14"/>
      <c r="G315" s="14"/>
      <c r="H315" s="14"/>
      <c r="I315" s="14"/>
      <c r="J315" s="14"/>
      <c r="K315" s="14"/>
      <c r="L315" s="14"/>
      <c r="M315" s="14"/>
      <c r="N315" s="14"/>
      <c r="O315" s="14"/>
    </row>
    <row r="316" spans="2:15" x14ac:dyDescent="0.2">
      <c r="B316" s="14"/>
      <c r="C316" s="14"/>
      <c r="D316" s="14"/>
      <c r="E316" s="14"/>
      <c r="F316" s="14"/>
      <c r="G316" s="14"/>
      <c r="H316" s="14"/>
      <c r="I316" s="14"/>
      <c r="J316" s="14"/>
      <c r="K316" s="14"/>
      <c r="L316" s="14"/>
      <c r="M316" s="14"/>
      <c r="N316" s="14"/>
      <c r="O316" s="14"/>
    </row>
    <row r="317" spans="2:15" x14ac:dyDescent="0.2">
      <c r="B317" s="14"/>
      <c r="C317" s="14"/>
      <c r="D317" s="14"/>
      <c r="E317" s="14"/>
      <c r="F317" s="14"/>
      <c r="G317" s="14"/>
      <c r="H317" s="14"/>
      <c r="I317" s="14"/>
      <c r="J317" s="14"/>
      <c r="K317" s="14"/>
      <c r="L317" s="14"/>
      <c r="M317" s="14"/>
      <c r="N317" s="14"/>
      <c r="O317" s="14"/>
    </row>
    <row r="318" spans="2:15" x14ac:dyDescent="0.2">
      <c r="B318" s="14"/>
      <c r="C318" s="14"/>
      <c r="D318" s="14"/>
      <c r="E318" s="14"/>
      <c r="F318" s="14"/>
      <c r="G318" s="14"/>
      <c r="H318" s="14"/>
      <c r="I318" s="14"/>
      <c r="J318" s="14"/>
      <c r="K318" s="14"/>
      <c r="L318" s="14"/>
      <c r="M318" s="14"/>
      <c r="N318" s="14"/>
      <c r="O318" s="14"/>
    </row>
    <row r="319" spans="2:15" x14ac:dyDescent="0.2">
      <c r="B319" s="14"/>
      <c r="C319" s="14"/>
      <c r="D319" s="14"/>
      <c r="E319" s="14"/>
      <c r="F319" s="14"/>
      <c r="G319" s="14"/>
      <c r="H319" s="14"/>
      <c r="I319" s="14"/>
      <c r="J319" s="14"/>
      <c r="K319" s="14"/>
      <c r="L319" s="14"/>
      <c r="M319" s="14"/>
      <c r="N319" s="14"/>
      <c r="O319" s="14"/>
    </row>
    <row r="320" spans="2:15" x14ac:dyDescent="0.2">
      <c r="B320" s="14"/>
      <c r="C320" s="14"/>
      <c r="D320" s="14"/>
      <c r="E320" s="14"/>
      <c r="F320" s="14"/>
      <c r="G320" s="14"/>
      <c r="H320" s="14"/>
      <c r="I320" s="14"/>
      <c r="J320" s="14"/>
      <c r="K320" s="14"/>
      <c r="L320" s="14"/>
      <c r="M320" s="14"/>
      <c r="N320" s="14"/>
      <c r="O320" s="14"/>
    </row>
    <row r="321" spans="2:15" x14ac:dyDescent="0.2">
      <c r="B321" s="14"/>
      <c r="C321" s="14"/>
      <c r="D321" s="14"/>
      <c r="E321" s="14"/>
      <c r="F321" s="14"/>
      <c r="G321" s="14"/>
      <c r="H321" s="14"/>
      <c r="I321" s="14"/>
      <c r="J321" s="14"/>
      <c r="K321" s="14"/>
      <c r="L321" s="14"/>
      <c r="M321" s="14"/>
      <c r="N321" s="14"/>
      <c r="O321" s="14"/>
    </row>
    <row r="322" spans="2:15" x14ac:dyDescent="0.2">
      <c r="B322" s="14"/>
      <c r="C322" s="14"/>
      <c r="D322" s="14"/>
      <c r="E322" s="14"/>
      <c r="F322" s="14"/>
      <c r="G322" s="14"/>
      <c r="H322" s="14"/>
      <c r="I322" s="14"/>
      <c r="J322" s="14"/>
      <c r="K322" s="14"/>
      <c r="L322" s="14"/>
      <c r="M322" s="14"/>
      <c r="N322" s="14"/>
      <c r="O322" s="14"/>
    </row>
    <row r="323" spans="2:15" x14ac:dyDescent="0.2">
      <c r="B323" s="14"/>
      <c r="C323" s="14"/>
      <c r="D323" s="14"/>
      <c r="E323" s="14"/>
      <c r="F323" s="14"/>
      <c r="G323" s="14"/>
      <c r="H323" s="14"/>
      <c r="I323" s="14"/>
      <c r="J323" s="14"/>
      <c r="K323" s="14"/>
      <c r="L323" s="14"/>
      <c r="M323" s="14"/>
      <c r="N323" s="14"/>
      <c r="O323" s="14"/>
    </row>
    <row r="324" spans="2:15" x14ac:dyDescent="0.2">
      <c r="B324" s="14"/>
      <c r="C324" s="14"/>
      <c r="D324" s="14"/>
      <c r="E324" s="14"/>
      <c r="F324" s="14"/>
      <c r="G324" s="14"/>
      <c r="H324" s="14"/>
      <c r="I324" s="14"/>
      <c r="J324" s="14"/>
      <c r="K324" s="14"/>
      <c r="L324" s="14"/>
      <c r="M324" s="14"/>
      <c r="N324" s="14"/>
      <c r="O324" s="14"/>
    </row>
    <row r="325" spans="2:15" x14ac:dyDescent="0.2">
      <c r="B325" s="14"/>
      <c r="C325" s="14"/>
      <c r="D325" s="14"/>
      <c r="E325" s="14"/>
      <c r="F325" s="14"/>
      <c r="G325" s="14"/>
      <c r="H325" s="14"/>
      <c r="I325" s="14"/>
      <c r="J325" s="14"/>
      <c r="K325" s="14"/>
      <c r="L325" s="14"/>
      <c r="M325" s="14"/>
      <c r="N325" s="14"/>
      <c r="O325" s="14"/>
    </row>
    <row r="326" spans="2:15" x14ac:dyDescent="0.2">
      <c r="B326" s="14"/>
      <c r="C326" s="14"/>
      <c r="D326" s="14"/>
      <c r="E326" s="14"/>
      <c r="F326" s="14"/>
      <c r="G326" s="14"/>
      <c r="H326" s="14"/>
      <c r="I326" s="14"/>
      <c r="J326" s="14"/>
      <c r="K326" s="14"/>
      <c r="L326" s="14"/>
      <c r="M326" s="14"/>
      <c r="N326" s="14"/>
      <c r="O326" s="14"/>
    </row>
    <row r="327" spans="2:15" x14ac:dyDescent="0.2">
      <c r="B327" s="14"/>
      <c r="C327" s="14"/>
      <c r="D327" s="14"/>
      <c r="E327" s="14"/>
      <c r="F327" s="14"/>
      <c r="G327" s="14"/>
      <c r="H327" s="14"/>
      <c r="I327" s="14"/>
      <c r="J327" s="14"/>
      <c r="K327" s="14"/>
      <c r="L327" s="14"/>
      <c r="M327" s="14"/>
      <c r="N327" s="14"/>
      <c r="O327" s="14"/>
    </row>
    <row r="328" spans="2:15" x14ac:dyDescent="0.2">
      <c r="B328" s="14"/>
      <c r="C328" s="14"/>
      <c r="D328" s="14"/>
      <c r="E328" s="14"/>
      <c r="F328" s="14"/>
      <c r="G328" s="14"/>
      <c r="H328" s="14"/>
      <c r="I328" s="14"/>
      <c r="J328" s="14"/>
      <c r="K328" s="14"/>
      <c r="L328" s="14"/>
      <c r="M328" s="14"/>
      <c r="N328" s="14"/>
      <c r="O328" s="14"/>
    </row>
    <row r="329" spans="2:15" x14ac:dyDescent="0.2">
      <c r="B329" s="14"/>
      <c r="C329" s="14"/>
      <c r="D329" s="14"/>
      <c r="E329" s="14"/>
      <c r="F329" s="14"/>
      <c r="G329" s="14"/>
      <c r="H329" s="14"/>
      <c r="I329" s="14"/>
      <c r="J329" s="14"/>
      <c r="K329" s="14"/>
      <c r="L329" s="14"/>
      <c r="M329" s="14"/>
      <c r="N329" s="14"/>
      <c r="O329" s="14"/>
    </row>
    <row r="330" spans="2:15" x14ac:dyDescent="0.2">
      <c r="B330" s="14"/>
      <c r="C330" s="14"/>
      <c r="D330" s="14"/>
      <c r="E330" s="14"/>
      <c r="F330" s="14"/>
      <c r="G330" s="14"/>
      <c r="H330" s="14"/>
      <c r="I330" s="14"/>
      <c r="J330" s="14"/>
      <c r="K330" s="14"/>
      <c r="L330" s="14"/>
      <c r="M330" s="14"/>
      <c r="N330" s="14"/>
      <c r="O330" s="14"/>
    </row>
    <row r="331" spans="2:15" x14ac:dyDescent="0.2">
      <c r="B331" s="14"/>
      <c r="C331" s="14"/>
      <c r="D331" s="14"/>
      <c r="E331" s="14"/>
      <c r="F331" s="14"/>
      <c r="G331" s="14"/>
      <c r="H331" s="14"/>
      <c r="I331" s="14"/>
      <c r="J331" s="14"/>
      <c r="K331" s="14"/>
      <c r="L331" s="14"/>
      <c r="M331" s="14"/>
      <c r="N331" s="14"/>
      <c r="O331" s="14"/>
    </row>
    <row r="332" spans="2:15" x14ac:dyDescent="0.2">
      <c r="B332" s="14"/>
      <c r="C332" s="14"/>
      <c r="D332" s="14"/>
      <c r="E332" s="14"/>
      <c r="F332" s="14"/>
      <c r="G332" s="14"/>
      <c r="H332" s="14"/>
      <c r="I332" s="14"/>
      <c r="J332" s="14"/>
      <c r="K332" s="14"/>
      <c r="L332" s="14"/>
      <c r="M332" s="14"/>
      <c r="N332" s="14"/>
      <c r="O332" s="14"/>
    </row>
    <row r="333" spans="2:15" x14ac:dyDescent="0.2">
      <c r="B333" s="14"/>
      <c r="C333" s="14"/>
      <c r="D333" s="14"/>
      <c r="E333" s="14"/>
      <c r="F333" s="14"/>
      <c r="G333" s="14"/>
      <c r="H333" s="14"/>
      <c r="I333" s="14"/>
      <c r="J333" s="14"/>
      <c r="K333" s="14"/>
      <c r="L333" s="14"/>
      <c r="M333" s="14"/>
      <c r="N333" s="14"/>
      <c r="O333" s="14"/>
    </row>
    <row r="334" spans="2:15" x14ac:dyDescent="0.2">
      <c r="B334" s="14"/>
      <c r="C334" s="14"/>
      <c r="D334" s="14"/>
      <c r="E334" s="14"/>
      <c r="F334" s="14"/>
      <c r="G334" s="14"/>
      <c r="H334" s="14"/>
      <c r="I334" s="14"/>
      <c r="J334" s="14"/>
      <c r="K334" s="14"/>
      <c r="L334" s="14"/>
      <c r="M334" s="14"/>
      <c r="N334" s="14"/>
      <c r="O334" s="14"/>
    </row>
    <row r="335" spans="2:15" x14ac:dyDescent="0.2">
      <c r="B335" s="14"/>
      <c r="C335" s="14"/>
      <c r="D335" s="14"/>
      <c r="E335" s="14"/>
      <c r="F335" s="14"/>
      <c r="G335" s="14"/>
      <c r="H335" s="14"/>
      <c r="I335" s="14"/>
      <c r="J335" s="14"/>
      <c r="K335" s="14"/>
      <c r="L335" s="14"/>
      <c r="M335" s="14"/>
      <c r="N335" s="14"/>
      <c r="O335" s="14"/>
    </row>
    <row r="336" spans="2:15" x14ac:dyDescent="0.2">
      <c r="B336" s="14"/>
      <c r="C336" s="14"/>
      <c r="D336" s="14"/>
      <c r="E336" s="14"/>
      <c r="F336" s="14"/>
      <c r="G336" s="14"/>
      <c r="H336" s="14"/>
      <c r="I336" s="14"/>
      <c r="J336" s="14"/>
      <c r="K336" s="14"/>
      <c r="L336" s="14"/>
      <c r="M336" s="14"/>
      <c r="N336" s="14"/>
      <c r="O336" s="14"/>
    </row>
    <row r="337" spans="2:15" x14ac:dyDescent="0.2">
      <c r="B337" s="14"/>
      <c r="C337" s="14"/>
      <c r="D337" s="14"/>
      <c r="E337" s="14"/>
      <c r="F337" s="14"/>
      <c r="G337" s="14"/>
      <c r="H337" s="14"/>
      <c r="I337" s="14"/>
      <c r="J337" s="14"/>
      <c r="K337" s="14"/>
      <c r="L337" s="14"/>
      <c r="M337" s="14"/>
      <c r="N337" s="14"/>
      <c r="O337" s="14"/>
    </row>
    <row r="338" spans="2:15" x14ac:dyDescent="0.2">
      <c r="B338" s="14"/>
      <c r="C338" s="14"/>
      <c r="D338" s="14"/>
      <c r="E338" s="14"/>
      <c r="F338" s="14"/>
      <c r="G338" s="14"/>
      <c r="H338" s="14"/>
      <c r="I338" s="14"/>
      <c r="J338" s="14"/>
      <c r="K338" s="14"/>
      <c r="L338" s="14"/>
      <c r="M338" s="14"/>
      <c r="N338" s="14"/>
      <c r="O338" s="14"/>
    </row>
    <row r="339" spans="2:15" x14ac:dyDescent="0.2">
      <c r="B339" s="14"/>
      <c r="C339" s="14"/>
      <c r="D339" s="14"/>
      <c r="E339" s="14"/>
      <c r="F339" s="14"/>
      <c r="G339" s="14"/>
      <c r="H339" s="14"/>
      <c r="I339" s="14"/>
      <c r="J339" s="14"/>
      <c r="K339" s="14"/>
      <c r="L339" s="14"/>
      <c r="M339" s="14"/>
      <c r="N339" s="14"/>
      <c r="O339" s="14"/>
    </row>
    <row r="340" spans="2:15" x14ac:dyDescent="0.2">
      <c r="B340" s="14"/>
      <c r="C340" s="14"/>
      <c r="D340" s="14"/>
      <c r="E340" s="14"/>
      <c r="F340" s="14"/>
      <c r="G340" s="14"/>
      <c r="H340" s="14"/>
      <c r="I340" s="14"/>
      <c r="J340" s="14"/>
      <c r="K340" s="14"/>
      <c r="L340" s="14"/>
      <c r="M340" s="14"/>
      <c r="N340" s="14"/>
      <c r="O340" s="14"/>
    </row>
    <row r="341" spans="2:15" x14ac:dyDescent="0.2">
      <c r="B341" s="14"/>
      <c r="C341" s="14"/>
      <c r="D341" s="14"/>
      <c r="E341" s="14"/>
      <c r="F341" s="14"/>
      <c r="G341" s="14"/>
      <c r="H341" s="14"/>
      <c r="I341" s="14"/>
      <c r="J341" s="14"/>
      <c r="K341" s="14"/>
      <c r="L341" s="14"/>
      <c r="M341" s="14"/>
      <c r="N341" s="14"/>
      <c r="O341" s="14"/>
    </row>
    <row r="342" spans="2:15" x14ac:dyDescent="0.2">
      <c r="B342" s="14"/>
      <c r="C342" s="14"/>
      <c r="D342" s="14"/>
      <c r="E342" s="14"/>
      <c r="F342" s="14"/>
      <c r="G342" s="14"/>
      <c r="H342" s="14"/>
      <c r="I342" s="14"/>
      <c r="J342" s="14"/>
      <c r="K342" s="14"/>
      <c r="L342" s="14"/>
      <c r="M342" s="14"/>
      <c r="N342" s="14"/>
      <c r="O342" s="14"/>
    </row>
    <row r="343" spans="2:15" x14ac:dyDescent="0.2">
      <c r="B343" s="14"/>
      <c r="C343" s="14"/>
      <c r="D343" s="14"/>
      <c r="E343" s="14"/>
      <c r="F343" s="14"/>
      <c r="G343" s="14"/>
      <c r="H343" s="14"/>
      <c r="I343" s="14"/>
      <c r="J343" s="14"/>
      <c r="K343" s="14"/>
      <c r="L343" s="14"/>
      <c r="M343" s="14"/>
      <c r="N343" s="14"/>
      <c r="O343" s="14"/>
    </row>
    <row r="344" spans="2:15" x14ac:dyDescent="0.2">
      <c r="B344" s="14"/>
      <c r="C344" s="14"/>
      <c r="D344" s="14"/>
      <c r="E344" s="14"/>
      <c r="F344" s="14"/>
      <c r="G344" s="14"/>
      <c r="H344" s="14"/>
      <c r="I344" s="14"/>
      <c r="J344" s="14"/>
      <c r="K344" s="14"/>
      <c r="L344" s="14"/>
      <c r="M344" s="14"/>
      <c r="N344" s="14"/>
      <c r="O344" s="14"/>
    </row>
    <row r="345" spans="2:15" x14ac:dyDescent="0.2">
      <c r="B345" s="14"/>
      <c r="C345" s="14"/>
      <c r="D345" s="14"/>
      <c r="E345" s="14"/>
      <c r="F345" s="14"/>
      <c r="G345" s="14"/>
      <c r="H345" s="14"/>
      <c r="I345" s="14"/>
      <c r="J345" s="14"/>
      <c r="K345" s="14"/>
      <c r="L345" s="14"/>
      <c r="M345" s="14"/>
      <c r="N345" s="14"/>
      <c r="O345" s="14"/>
    </row>
    <row r="346" spans="2:15" x14ac:dyDescent="0.2">
      <c r="B346" s="14"/>
      <c r="C346" s="14"/>
      <c r="D346" s="14"/>
      <c r="E346" s="14"/>
      <c r="F346" s="14"/>
      <c r="G346" s="14"/>
      <c r="H346" s="14"/>
      <c r="I346" s="14"/>
      <c r="J346" s="14"/>
      <c r="K346" s="14"/>
      <c r="L346" s="14"/>
      <c r="M346" s="14"/>
      <c r="N346" s="14"/>
      <c r="O346" s="14"/>
    </row>
    <row r="347" spans="2:15" x14ac:dyDescent="0.2">
      <c r="B347" s="14"/>
      <c r="C347" s="14"/>
      <c r="D347" s="14"/>
      <c r="E347" s="14"/>
      <c r="F347" s="14"/>
      <c r="G347" s="14"/>
      <c r="H347" s="14"/>
      <c r="I347" s="14"/>
      <c r="J347" s="14"/>
      <c r="K347" s="14"/>
      <c r="L347" s="14"/>
      <c r="M347" s="14"/>
      <c r="N347" s="14"/>
      <c r="O347" s="14"/>
    </row>
    <row r="348" spans="2:15" x14ac:dyDescent="0.2">
      <c r="B348" s="14"/>
      <c r="C348" s="14"/>
      <c r="D348" s="14"/>
      <c r="E348" s="14"/>
      <c r="F348" s="14"/>
      <c r="G348" s="14"/>
      <c r="H348" s="14"/>
      <c r="I348" s="14"/>
      <c r="J348" s="14"/>
      <c r="K348" s="14"/>
      <c r="L348" s="14"/>
      <c r="M348" s="14"/>
      <c r="N348" s="14"/>
      <c r="O348" s="14"/>
    </row>
    <row r="349" spans="2:15" x14ac:dyDescent="0.2">
      <c r="B349" s="14"/>
      <c r="C349" s="14"/>
      <c r="D349" s="14"/>
      <c r="E349" s="14"/>
      <c r="F349" s="14"/>
      <c r="G349" s="14"/>
      <c r="H349" s="14"/>
      <c r="I349" s="14"/>
      <c r="J349" s="14"/>
      <c r="K349" s="14"/>
      <c r="L349" s="14"/>
      <c r="M349" s="14"/>
      <c r="N349" s="14"/>
      <c r="O349" s="14"/>
    </row>
    <row r="350" spans="2:15" x14ac:dyDescent="0.2">
      <c r="B350" s="14"/>
      <c r="C350" s="14"/>
      <c r="D350" s="14"/>
      <c r="E350" s="14"/>
      <c r="F350" s="14"/>
      <c r="G350" s="14"/>
      <c r="H350" s="14"/>
      <c r="I350" s="14"/>
      <c r="J350" s="14"/>
      <c r="K350" s="14"/>
      <c r="L350" s="14"/>
      <c r="M350" s="14"/>
      <c r="N350" s="14"/>
      <c r="O350" s="14"/>
    </row>
    <row r="351" spans="2:15" x14ac:dyDescent="0.2">
      <c r="B351" s="14"/>
      <c r="C351" s="14"/>
      <c r="D351" s="14"/>
      <c r="E351" s="14"/>
      <c r="F351" s="14"/>
      <c r="G351" s="14"/>
      <c r="H351" s="14"/>
      <c r="I351" s="14"/>
      <c r="J351" s="14"/>
      <c r="K351" s="14"/>
      <c r="L351" s="14"/>
      <c r="M351" s="14"/>
      <c r="N351" s="14"/>
      <c r="O351" s="14"/>
    </row>
    <row r="352" spans="2:15" x14ac:dyDescent="0.2">
      <c r="B352" s="14"/>
      <c r="C352" s="14"/>
      <c r="D352" s="14"/>
      <c r="E352" s="14"/>
      <c r="F352" s="14"/>
      <c r="G352" s="14"/>
      <c r="H352" s="14"/>
      <c r="I352" s="14"/>
      <c r="J352" s="14"/>
      <c r="K352" s="14"/>
      <c r="L352" s="14"/>
      <c r="M352" s="14"/>
      <c r="N352" s="14"/>
      <c r="O352" s="14"/>
    </row>
    <row r="353" spans="2:15" x14ac:dyDescent="0.2">
      <c r="B353" s="14"/>
      <c r="C353" s="14"/>
      <c r="D353" s="14"/>
      <c r="E353" s="14"/>
      <c r="F353" s="14"/>
      <c r="G353" s="14"/>
      <c r="H353" s="14"/>
      <c r="I353" s="14"/>
      <c r="J353" s="14"/>
      <c r="K353" s="14"/>
      <c r="L353" s="14"/>
      <c r="M353" s="14"/>
      <c r="N353" s="14"/>
      <c r="O353" s="14"/>
    </row>
    <row r="354" spans="2:15" x14ac:dyDescent="0.2">
      <c r="B354" s="14"/>
      <c r="C354" s="14"/>
      <c r="D354" s="14"/>
      <c r="E354" s="14"/>
      <c r="F354" s="14"/>
      <c r="G354" s="14"/>
      <c r="H354" s="14"/>
      <c r="I354" s="14"/>
      <c r="J354" s="14"/>
      <c r="K354" s="14"/>
      <c r="L354" s="14"/>
      <c r="M354" s="14"/>
      <c r="N354" s="14"/>
      <c r="O354" s="14"/>
    </row>
    <row r="355" spans="2:15" x14ac:dyDescent="0.2">
      <c r="B355" s="14"/>
      <c r="C355" s="14"/>
      <c r="D355" s="14"/>
      <c r="E355" s="14"/>
      <c r="F355" s="14"/>
      <c r="G355" s="14"/>
      <c r="H355" s="14"/>
      <c r="I355" s="14"/>
      <c r="J355" s="14"/>
      <c r="K355" s="14"/>
      <c r="L355" s="14"/>
      <c r="M355" s="14"/>
      <c r="N355" s="14"/>
      <c r="O355" s="14"/>
    </row>
    <row r="356" spans="2:15" x14ac:dyDescent="0.2">
      <c r="B356" s="14"/>
      <c r="C356" s="14"/>
      <c r="D356" s="14"/>
      <c r="E356" s="14"/>
      <c r="F356" s="14"/>
      <c r="G356" s="14"/>
      <c r="H356" s="14"/>
      <c r="I356" s="14"/>
      <c r="J356" s="14"/>
      <c r="K356" s="14"/>
      <c r="L356" s="14"/>
      <c r="M356" s="14"/>
      <c r="N356" s="14"/>
      <c r="O356" s="14"/>
    </row>
    <row r="357" spans="2:15" x14ac:dyDescent="0.2">
      <c r="B357" s="14"/>
      <c r="C357" s="14"/>
      <c r="D357" s="14"/>
      <c r="E357" s="14"/>
      <c r="F357" s="14"/>
      <c r="G357" s="14"/>
      <c r="H357" s="14"/>
      <c r="I357" s="14"/>
      <c r="J357" s="14"/>
      <c r="K357" s="14"/>
      <c r="L357" s="14"/>
      <c r="M357" s="14"/>
      <c r="N357" s="14"/>
      <c r="O357" s="14"/>
    </row>
    <row r="358" spans="2:15" x14ac:dyDescent="0.2">
      <c r="B358" s="14"/>
      <c r="C358" s="14"/>
      <c r="D358" s="14"/>
      <c r="E358" s="14"/>
      <c r="F358" s="14"/>
      <c r="G358" s="14"/>
      <c r="H358" s="14"/>
      <c r="I358" s="14"/>
      <c r="J358" s="14"/>
      <c r="K358" s="14"/>
      <c r="L358" s="14"/>
      <c r="M358" s="14"/>
      <c r="N358" s="14"/>
      <c r="O358" s="14"/>
    </row>
    <row r="359" spans="2:15" x14ac:dyDescent="0.2">
      <c r="B359" s="14"/>
      <c r="C359" s="14"/>
      <c r="D359" s="14"/>
      <c r="E359" s="14"/>
      <c r="F359" s="14"/>
      <c r="G359" s="14"/>
      <c r="H359" s="14"/>
      <c r="I359" s="14"/>
      <c r="J359" s="14"/>
      <c r="K359" s="14"/>
      <c r="L359" s="14"/>
      <c r="M359" s="14"/>
      <c r="N359" s="14"/>
      <c r="O359" s="14"/>
    </row>
    <row r="360" spans="2:15" x14ac:dyDescent="0.2">
      <c r="B360" s="14"/>
      <c r="C360" s="14"/>
      <c r="D360" s="14"/>
      <c r="E360" s="14"/>
      <c r="F360" s="14"/>
      <c r="G360" s="14"/>
      <c r="H360" s="14"/>
      <c r="I360" s="14"/>
      <c r="J360" s="14"/>
      <c r="K360" s="14"/>
      <c r="L360" s="14"/>
      <c r="M360" s="14"/>
      <c r="N360" s="14"/>
      <c r="O360" s="14"/>
    </row>
    <row r="361" spans="2:15" x14ac:dyDescent="0.2">
      <c r="B361" s="14"/>
      <c r="C361" s="14"/>
      <c r="D361" s="14"/>
      <c r="E361" s="14"/>
      <c r="F361" s="14"/>
      <c r="G361" s="14"/>
      <c r="H361" s="14"/>
      <c r="I361" s="14"/>
      <c r="J361" s="14"/>
      <c r="K361" s="14"/>
      <c r="L361" s="14"/>
      <c r="M361" s="14"/>
      <c r="N361" s="14"/>
      <c r="O361" s="14"/>
    </row>
    <row r="362" spans="2:15" x14ac:dyDescent="0.2">
      <c r="B362" s="14"/>
      <c r="C362" s="14"/>
      <c r="D362" s="14"/>
      <c r="E362" s="14"/>
      <c r="F362" s="14"/>
      <c r="G362" s="14"/>
      <c r="H362" s="14"/>
      <c r="I362" s="14"/>
      <c r="J362" s="14"/>
      <c r="K362" s="14"/>
      <c r="L362" s="14"/>
      <c r="M362" s="14"/>
      <c r="N362" s="14"/>
      <c r="O362" s="14"/>
    </row>
    <row r="363" spans="2:15" x14ac:dyDescent="0.2">
      <c r="B363" s="14"/>
      <c r="C363" s="14"/>
      <c r="D363" s="14"/>
      <c r="E363" s="14"/>
      <c r="F363" s="14"/>
      <c r="G363" s="14"/>
      <c r="H363" s="14"/>
      <c r="I363" s="14"/>
      <c r="J363" s="14"/>
      <c r="K363" s="14"/>
      <c r="L363" s="14"/>
      <c r="M363" s="14"/>
      <c r="N363" s="14"/>
      <c r="O363" s="14"/>
    </row>
    <row r="364" spans="2:15" x14ac:dyDescent="0.2">
      <c r="B364" s="14"/>
      <c r="C364" s="14"/>
      <c r="D364" s="14"/>
      <c r="E364" s="14"/>
      <c r="F364" s="14"/>
      <c r="G364" s="14"/>
      <c r="H364" s="14"/>
      <c r="I364" s="14"/>
      <c r="J364" s="14"/>
      <c r="K364" s="14"/>
      <c r="L364" s="14"/>
      <c r="M364" s="14"/>
      <c r="N364" s="14"/>
      <c r="O364" s="14"/>
    </row>
    <row r="365" spans="2:15" x14ac:dyDescent="0.2">
      <c r="B365" s="14"/>
      <c r="C365" s="14"/>
      <c r="D365" s="14"/>
      <c r="E365" s="14"/>
      <c r="F365" s="14"/>
      <c r="G365" s="14"/>
      <c r="H365" s="14"/>
      <c r="I365" s="14"/>
      <c r="J365" s="14"/>
      <c r="K365" s="14"/>
      <c r="L365" s="14"/>
      <c r="M365" s="14"/>
      <c r="N365" s="14"/>
      <c r="O365" s="14"/>
    </row>
    <row r="366" spans="2:15" x14ac:dyDescent="0.2">
      <c r="B366" s="14"/>
      <c r="C366" s="14"/>
      <c r="D366" s="14"/>
      <c r="E366" s="14"/>
      <c r="F366" s="14"/>
      <c r="G366" s="14"/>
      <c r="H366" s="14"/>
      <c r="I366" s="14"/>
      <c r="J366" s="14"/>
      <c r="K366" s="14"/>
      <c r="L366" s="14"/>
      <c r="M366" s="14"/>
      <c r="N366" s="14"/>
      <c r="O366" s="14"/>
    </row>
    <row r="367" spans="2:15" x14ac:dyDescent="0.2">
      <c r="B367" s="14"/>
      <c r="C367" s="14"/>
      <c r="D367" s="14"/>
      <c r="E367" s="14"/>
      <c r="F367" s="14"/>
      <c r="G367" s="14"/>
      <c r="H367" s="14"/>
      <c r="I367" s="14"/>
      <c r="J367" s="14"/>
      <c r="K367" s="14"/>
      <c r="L367" s="14"/>
      <c r="M367" s="14"/>
      <c r="N367" s="14"/>
      <c r="O367" s="14"/>
    </row>
    <row r="368" spans="2:15" x14ac:dyDescent="0.2">
      <c r="B368" s="14"/>
      <c r="C368" s="14"/>
      <c r="D368" s="14"/>
      <c r="E368" s="14"/>
      <c r="F368" s="14"/>
      <c r="G368" s="14"/>
      <c r="H368" s="14"/>
      <c r="I368" s="14"/>
      <c r="J368" s="14"/>
      <c r="K368" s="14"/>
      <c r="L368" s="14"/>
      <c r="M368" s="14"/>
      <c r="N368" s="14"/>
      <c r="O368" s="14"/>
    </row>
    <row r="369" spans="2:15" x14ac:dyDescent="0.2">
      <c r="B369" s="14"/>
      <c r="C369" s="14"/>
      <c r="D369" s="14"/>
      <c r="E369" s="14"/>
      <c r="F369" s="14"/>
      <c r="G369" s="14"/>
      <c r="H369" s="14"/>
      <c r="I369" s="14"/>
      <c r="J369" s="14"/>
      <c r="K369" s="14"/>
      <c r="L369" s="14"/>
      <c r="M369" s="14"/>
      <c r="N369" s="14"/>
      <c r="O369" s="14"/>
    </row>
    <row r="370" spans="2:15" x14ac:dyDescent="0.2">
      <c r="B370" s="14"/>
      <c r="C370" s="14"/>
      <c r="D370" s="14"/>
      <c r="E370" s="14"/>
      <c r="F370" s="14"/>
      <c r="G370" s="14"/>
      <c r="H370" s="14"/>
      <c r="I370" s="14"/>
      <c r="J370" s="14"/>
      <c r="K370" s="14"/>
      <c r="L370" s="14"/>
      <c r="M370" s="14"/>
      <c r="N370" s="14"/>
      <c r="O370" s="14"/>
    </row>
    <row r="371" spans="2:15" x14ac:dyDescent="0.2">
      <c r="B371" s="14"/>
      <c r="C371" s="14"/>
      <c r="D371" s="14"/>
      <c r="E371" s="14"/>
      <c r="F371" s="14"/>
      <c r="G371" s="14"/>
      <c r="H371" s="14"/>
      <c r="I371" s="14"/>
      <c r="J371" s="14"/>
      <c r="K371" s="14"/>
      <c r="L371" s="14"/>
      <c r="M371" s="14"/>
      <c r="N371" s="14"/>
      <c r="O371" s="14"/>
    </row>
    <row r="372" spans="2:15" x14ac:dyDescent="0.2">
      <c r="B372" s="14"/>
      <c r="C372" s="14"/>
      <c r="D372" s="14"/>
      <c r="E372" s="14"/>
      <c r="F372" s="14"/>
      <c r="G372" s="14"/>
      <c r="H372" s="14"/>
      <c r="I372" s="14"/>
      <c r="J372" s="14"/>
      <c r="K372" s="14"/>
      <c r="L372" s="14"/>
      <c r="M372" s="14"/>
      <c r="N372" s="14"/>
      <c r="O372" s="14"/>
    </row>
    <row r="373" spans="2:15" x14ac:dyDescent="0.2">
      <c r="B373" s="14"/>
      <c r="C373" s="14"/>
      <c r="D373" s="14"/>
      <c r="E373" s="14"/>
      <c r="F373" s="14"/>
      <c r="G373" s="14"/>
      <c r="H373" s="14"/>
      <c r="I373" s="14"/>
      <c r="J373" s="14"/>
      <c r="K373" s="14"/>
      <c r="L373" s="14"/>
      <c r="M373" s="14"/>
      <c r="N373" s="14"/>
      <c r="O373" s="14"/>
    </row>
    <row r="374" spans="2:15" x14ac:dyDescent="0.2">
      <c r="B374" s="14"/>
      <c r="C374" s="14"/>
      <c r="D374" s="14"/>
      <c r="E374" s="14"/>
      <c r="F374" s="14"/>
      <c r="G374" s="14"/>
      <c r="H374" s="14"/>
      <c r="I374" s="14"/>
      <c r="J374" s="14"/>
      <c r="K374" s="14"/>
      <c r="L374" s="14"/>
      <c r="M374" s="14"/>
      <c r="N374" s="14"/>
      <c r="O374" s="14"/>
    </row>
    <row r="375" spans="2:15" x14ac:dyDescent="0.2">
      <c r="B375" s="14"/>
      <c r="C375" s="14"/>
      <c r="D375" s="14"/>
      <c r="E375" s="14"/>
      <c r="F375" s="14"/>
      <c r="G375" s="14"/>
      <c r="H375" s="14"/>
      <c r="I375" s="14"/>
      <c r="J375" s="14"/>
      <c r="K375" s="14"/>
      <c r="L375" s="14"/>
      <c r="M375" s="14"/>
      <c r="N375" s="14"/>
      <c r="O375" s="14"/>
    </row>
    <row r="376" spans="2:15" x14ac:dyDescent="0.2">
      <c r="B376" s="14"/>
      <c r="C376" s="14"/>
      <c r="D376" s="14"/>
      <c r="E376" s="14"/>
      <c r="F376" s="14"/>
      <c r="G376" s="14"/>
      <c r="H376" s="14"/>
      <c r="I376" s="14"/>
      <c r="J376" s="14"/>
      <c r="K376" s="14"/>
      <c r="L376" s="14"/>
      <c r="M376" s="14"/>
      <c r="N376" s="14"/>
      <c r="O376" s="14"/>
    </row>
    <row r="377" spans="2:15" x14ac:dyDescent="0.2">
      <c r="B377" s="14"/>
      <c r="C377" s="14"/>
      <c r="D377" s="14"/>
      <c r="E377" s="14"/>
      <c r="F377" s="14"/>
      <c r="G377" s="14"/>
      <c r="H377" s="14"/>
      <c r="I377" s="14"/>
      <c r="J377" s="14"/>
      <c r="K377" s="14"/>
      <c r="L377" s="14"/>
      <c r="M377" s="14"/>
      <c r="N377" s="14"/>
      <c r="O377" s="14"/>
    </row>
    <row r="378" spans="2:15" x14ac:dyDescent="0.2">
      <c r="B378" s="14"/>
      <c r="C378" s="14"/>
      <c r="D378" s="14"/>
      <c r="E378" s="14"/>
      <c r="F378" s="14"/>
      <c r="G378" s="14"/>
      <c r="H378" s="14"/>
      <c r="I378" s="14"/>
      <c r="J378" s="14"/>
      <c r="K378" s="14"/>
      <c r="L378" s="14"/>
      <c r="M378" s="14"/>
      <c r="N378" s="14"/>
      <c r="O378" s="14"/>
    </row>
    <row r="379" spans="2:15" x14ac:dyDescent="0.2">
      <c r="B379" s="14"/>
      <c r="C379" s="14"/>
      <c r="D379" s="14"/>
      <c r="E379" s="14"/>
      <c r="F379" s="14"/>
      <c r="G379" s="14"/>
      <c r="H379" s="14"/>
      <c r="I379" s="14"/>
      <c r="J379" s="14"/>
      <c r="K379" s="14"/>
      <c r="L379" s="14"/>
      <c r="M379" s="14"/>
      <c r="N379" s="14"/>
      <c r="O379" s="14"/>
    </row>
    <row r="380" spans="2:15" x14ac:dyDescent="0.2">
      <c r="B380" s="14"/>
      <c r="C380" s="14"/>
      <c r="D380" s="14"/>
      <c r="E380" s="14"/>
      <c r="F380" s="14"/>
      <c r="G380" s="14"/>
      <c r="H380" s="14"/>
      <c r="I380" s="14"/>
      <c r="J380" s="14"/>
      <c r="K380" s="14"/>
      <c r="L380" s="14"/>
      <c r="M380" s="14"/>
      <c r="N380" s="14"/>
      <c r="O380" s="14"/>
    </row>
    <row r="381" spans="2:15" x14ac:dyDescent="0.2">
      <c r="B381" s="14"/>
      <c r="C381" s="14"/>
      <c r="D381" s="14"/>
      <c r="E381" s="14"/>
      <c r="F381" s="14"/>
      <c r="G381" s="14"/>
      <c r="H381" s="14"/>
      <c r="I381" s="14"/>
      <c r="J381" s="14"/>
      <c r="K381" s="14"/>
      <c r="L381" s="14"/>
      <c r="M381" s="14"/>
      <c r="N381" s="14"/>
      <c r="O381" s="14"/>
    </row>
    <row r="382" spans="2:15" x14ac:dyDescent="0.2">
      <c r="B382" s="14"/>
      <c r="C382" s="14"/>
      <c r="D382" s="14"/>
      <c r="E382" s="14"/>
      <c r="F382" s="14"/>
      <c r="G382" s="14"/>
      <c r="H382" s="14"/>
      <c r="I382" s="14"/>
      <c r="J382" s="14"/>
      <c r="K382" s="14"/>
      <c r="L382" s="14"/>
      <c r="M382" s="14"/>
      <c r="N382" s="14"/>
      <c r="O382" s="14"/>
    </row>
    <row r="383" spans="2:15" x14ac:dyDescent="0.2">
      <c r="B383" s="14"/>
      <c r="C383" s="14"/>
      <c r="D383" s="14"/>
      <c r="E383" s="14"/>
      <c r="F383" s="14"/>
      <c r="G383" s="14"/>
      <c r="H383" s="14"/>
      <c r="I383" s="14"/>
      <c r="J383" s="14"/>
      <c r="K383" s="14"/>
      <c r="L383" s="14"/>
      <c r="M383" s="14"/>
      <c r="N383" s="14"/>
      <c r="O383" s="14"/>
    </row>
    <row r="384" spans="2:15" x14ac:dyDescent="0.2">
      <c r="B384" s="14"/>
      <c r="C384" s="14"/>
      <c r="D384" s="14"/>
      <c r="E384" s="14"/>
      <c r="F384" s="14"/>
      <c r="G384" s="14"/>
      <c r="H384" s="14"/>
      <c r="I384" s="14"/>
      <c r="J384" s="14"/>
      <c r="K384" s="14"/>
      <c r="L384" s="14"/>
      <c r="M384" s="14"/>
      <c r="N384" s="14"/>
      <c r="O384" s="14"/>
    </row>
    <row r="385" spans="2:15" x14ac:dyDescent="0.2">
      <c r="B385" s="14"/>
      <c r="C385" s="14"/>
      <c r="D385" s="14"/>
      <c r="E385" s="14"/>
      <c r="F385" s="14"/>
      <c r="G385" s="14"/>
      <c r="H385" s="14"/>
      <c r="I385" s="14"/>
      <c r="J385" s="14"/>
      <c r="K385" s="14"/>
      <c r="L385" s="14"/>
      <c r="M385" s="14"/>
      <c r="N385" s="14"/>
      <c r="O385" s="14"/>
    </row>
    <row r="386" spans="2:15" x14ac:dyDescent="0.2">
      <c r="B386" s="14"/>
      <c r="C386" s="14"/>
      <c r="D386" s="14"/>
      <c r="E386" s="14"/>
      <c r="F386" s="14"/>
      <c r="G386" s="14"/>
      <c r="H386" s="14"/>
      <c r="I386" s="14"/>
      <c r="J386" s="14"/>
      <c r="K386" s="14"/>
      <c r="L386" s="14"/>
      <c r="M386" s="14"/>
      <c r="N386" s="14"/>
      <c r="O386" s="14"/>
    </row>
    <row r="387" spans="2:15" x14ac:dyDescent="0.2">
      <c r="B387" s="14"/>
      <c r="C387" s="14"/>
      <c r="D387" s="14"/>
      <c r="E387" s="14"/>
      <c r="F387" s="14"/>
      <c r="G387" s="14"/>
      <c r="H387" s="14"/>
      <c r="I387" s="14"/>
      <c r="J387" s="14"/>
      <c r="K387" s="14"/>
      <c r="L387" s="14"/>
      <c r="M387" s="14"/>
      <c r="N387" s="14"/>
      <c r="O387" s="14"/>
    </row>
    <row r="388" spans="2:15" x14ac:dyDescent="0.2">
      <c r="B388" s="14"/>
      <c r="C388" s="14"/>
      <c r="D388" s="14"/>
      <c r="E388" s="14"/>
      <c r="F388" s="14"/>
      <c r="G388" s="14"/>
      <c r="H388" s="14"/>
      <c r="I388" s="14"/>
      <c r="J388" s="14"/>
      <c r="K388" s="14"/>
      <c r="L388" s="14"/>
      <c r="M388" s="14"/>
      <c r="N388" s="14"/>
      <c r="O388" s="14"/>
    </row>
    <row r="389" spans="2:15" x14ac:dyDescent="0.2">
      <c r="B389" s="14"/>
      <c r="C389" s="14"/>
      <c r="D389" s="14"/>
      <c r="E389" s="14"/>
      <c r="F389" s="14"/>
      <c r="G389" s="14"/>
      <c r="H389" s="14"/>
      <c r="I389" s="14"/>
      <c r="J389" s="14"/>
      <c r="K389" s="14"/>
      <c r="L389" s="14"/>
      <c r="M389" s="14"/>
      <c r="N389" s="14"/>
      <c r="O389" s="14"/>
    </row>
    <row r="390" spans="2:15" x14ac:dyDescent="0.2">
      <c r="B390" s="14"/>
      <c r="C390" s="14"/>
      <c r="D390" s="14"/>
      <c r="E390" s="14"/>
      <c r="F390" s="14"/>
      <c r="G390" s="14"/>
      <c r="H390" s="14"/>
      <c r="I390" s="14"/>
      <c r="J390" s="14"/>
      <c r="K390" s="14"/>
      <c r="L390" s="14"/>
      <c r="M390" s="14"/>
      <c r="N390" s="14"/>
      <c r="O390" s="14"/>
    </row>
    <row r="391" spans="2:15" x14ac:dyDescent="0.2">
      <c r="B391" s="14"/>
      <c r="C391" s="14"/>
      <c r="D391" s="14"/>
      <c r="E391" s="14"/>
      <c r="F391" s="14"/>
      <c r="G391" s="14"/>
      <c r="H391" s="14"/>
      <c r="I391" s="14"/>
      <c r="J391" s="14"/>
      <c r="K391" s="14"/>
      <c r="L391" s="14"/>
      <c r="M391" s="14"/>
      <c r="N391" s="14"/>
      <c r="O391" s="14"/>
    </row>
    <row r="392" spans="2:15" x14ac:dyDescent="0.2">
      <c r="B392" s="14"/>
      <c r="C392" s="14"/>
      <c r="D392" s="14"/>
      <c r="E392" s="14"/>
      <c r="F392" s="14"/>
      <c r="G392" s="14"/>
      <c r="H392" s="14"/>
      <c r="I392" s="14"/>
      <c r="J392" s="14"/>
      <c r="K392" s="14"/>
      <c r="L392" s="14"/>
      <c r="M392" s="14"/>
      <c r="N392" s="14"/>
      <c r="O392" s="14"/>
    </row>
    <row r="393" spans="2:15" x14ac:dyDescent="0.2">
      <c r="B393" s="14"/>
      <c r="C393" s="14"/>
      <c r="D393" s="14"/>
      <c r="E393" s="14"/>
      <c r="F393" s="14"/>
      <c r="G393" s="14"/>
      <c r="H393" s="14"/>
      <c r="I393" s="14"/>
      <c r="J393" s="14"/>
      <c r="K393" s="14"/>
      <c r="L393" s="14"/>
      <c r="M393" s="14"/>
      <c r="N393" s="14"/>
      <c r="O393" s="14"/>
    </row>
    <row r="394" spans="2:15" x14ac:dyDescent="0.2">
      <c r="B394" s="14"/>
      <c r="C394" s="14"/>
      <c r="D394" s="14"/>
      <c r="E394" s="14"/>
      <c r="F394" s="14"/>
      <c r="G394" s="14"/>
      <c r="H394" s="14"/>
      <c r="I394" s="14"/>
      <c r="J394" s="14"/>
      <c r="K394" s="14"/>
      <c r="L394" s="14"/>
      <c r="M394" s="14"/>
      <c r="N394" s="14"/>
      <c r="O394" s="14"/>
    </row>
    <row r="395" spans="2:15" x14ac:dyDescent="0.2">
      <c r="B395" s="14"/>
      <c r="C395" s="14"/>
      <c r="D395" s="14"/>
      <c r="E395" s="14"/>
      <c r="F395" s="14"/>
      <c r="G395" s="14"/>
      <c r="H395" s="14"/>
      <c r="I395" s="14"/>
      <c r="J395" s="14"/>
      <c r="K395" s="14"/>
      <c r="L395" s="14"/>
      <c r="M395" s="14"/>
      <c r="N395" s="14"/>
      <c r="O395" s="14"/>
    </row>
    <row r="396" spans="2:15" x14ac:dyDescent="0.2">
      <c r="B396" s="14"/>
      <c r="C396" s="14"/>
      <c r="D396" s="14"/>
      <c r="E396" s="14"/>
      <c r="F396" s="14"/>
      <c r="G396" s="14"/>
      <c r="H396" s="14"/>
      <c r="I396" s="14"/>
      <c r="J396" s="14"/>
      <c r="K396" s="14"/>
      <c r="L396" s="14"/>
      <c r="M396" s="14"/>
      <c r="N396" s="14"/>
      <c r="O396" s="14"/>
    </row>
    <row r="397" spans="2:15" x14ac:dyDescent="0.2">
      <c r="B397" s="14"/>
      <c r="C397" s="14"/>
      <c r="D397" s="14"/>
      <c r="E397" s="14"/>
      <c r="F397" s="14"/>
      <c r="G397" s="14"/>
      <c r="H397" s="14"/>
      <c r="I397" s="14"/>
      <c r="J397" s="14"/>
      <c r="K397" s="14"/>
      <c r="L397" s="14"/>
      <c r="M397" s="14"/>
      <c r="N397" s="14"/>
      <c r="O397" s="14"/>
    </row>
    <row r="398" spans="2:15" x14ac:dyDescent="0.2">
      <c r="B398" s="14"/>
      <c r="C398" s="14"/>
      <c r="D398" s="14"/>
      <c r="E398" s="14"/>
      <c r="F398" s="14"/>
      <c r="G398" s="14"/>
      <c r="H398" s="14"/>
      <c r="I398" s="14"/>
      <c r="J398" s="14"/>
      <c r="K398" s="14"/>
      <c r="L398" s="14"/>
      <c r="M398" s="14"/>
      <c r="N398" s="14"/>
      <c r="O398" s="14"/>
    </row>
    <row r="399" spans="2:15" x14ac:dyDescent="0.2">
      <c r="B399" s="14"/>
      <c r="C399" s="14"/>
      <c r="D399" s="14"/>
      <c r="E399" s="14"/>
      <c r="F399" s="14"/>
      <c r="G399" s="14"/>
      <c r="H399" s="14"/>
      <c r="I399" s="14"/>
      <c r="J399" s="14"/>
      <c r="K399" s="14"/>
      <c r="L399" s="14"/>
      <c r="M399" s="14"/>
      <c r="N399" s="14"/>
      <c r="O399" s="14"/>
    </row>
    <row r="400" spans="2:15" x14ac:dyDescent="0.2">
      <c r="B400" s="14"/>
      <c r="C400" s="14"/>
      <c r="D400" s="14"/>
      <c r="E400" s="14"/>
      <c r="F400" s="14"/>
      <c r="G400" s="14"/>
      <c r="H400" s="14"/>
      <c r="I400" s="14"/>
      <c r="J400" s="14"/>
      <c r="K400" s="14"/>
      <c r="L400" s="14"/>
      <c r="M400" s="14"/>
      <c r="N400" s="14"/>
      <c r="O400" s="14"/>
    </row>
    <row r="401" spans="2:15" x14ac:dyDescent="0.2">
      <c r="B401" s="14"/>
      <c r="C401" s="14"/>
      <c r="D401" s="14"/>
      <c r="E401" s="14"/>
      <c r="F401" s="14"/>
      <c r="G401" s="14"/>
      <c r="H401" s="14"/>
      <c r="I401" s="14"/>
      <c r="J401" s="14"/>
      <c r="K401" s="14"/>
      <c r="L401" s="14"/>
      <c r="M401" s="14"/>
      <c r="N401" s="14"/>
      <c r="O401" s="14"/>
    </row>
    <row r="402" spans="2:15" x14ac:dyDescent="0.2">
      <c r="B402" s="14"/>
      <c r="C402" s="14"/>
      <c r="D402" s="14"/>
      <c r="E402" s="14"/>
      <c r="F402" s="14"/>
      <c r="G402" s="14"/>
      <c r="H402" s="14"/>
      <c r="I402" s="14"/>
      <c r="J402" s="14"/>
      <c r="K402" s="14"/>
      <c r="L402" s="14"/>
      <c r="M402" s="14"/>
      <c r="N402" s="14"/>
      <c r="O402" s="14"/>
    </row>
    <row r="403" spans="2:15" x14ac:dyDescent="0.2">
      <c r="B403" s="14"/>
      <c r="C403" s="14"/>
      <c r="D403" s="14"/>
      <c r="E403" s="14"/>
      <c r="F403" s="14"/>
      <c r="G403" s="14"/>
      <c r="H403" s="14"/>
      <c r="I403" s="14"/>
      <c r="J403" s="14"/>
      <c r="K403" s="14"/>
      <c r="L403" s="14"/>
      <c r="M403" s="14"/>
      <c r="N403" s="14"/>
      <c r="O403" s="14"/>
    </row>
    <row r="404" spans="2:15" x14ac:dyDescent="0.2">
      <c r="B404" s="14"/>
      <c r="C404" s="14"/>
      <c r="D404" s="14"/>
      <c r="E404" s="14"/>
      <c r="F404" s="14"/>
      <c r="G404" s="14"/>
      <c r="H404" s="14"/>
      <c r="I404" s="14"/>
      <c r="J404" s="14"/>
      <c r="K404" s="14"/>
      <c r="L404" s="14"/>
      <c r="M404" s="14"/>
      <c r="N404" s="14"/>
      <c r="O404" s="14"/>
    </row>
    <row r="405" spans="2:15" x14ac:dyDescent="0.2">
      <c r="B405" s="14"/>
      <c r="C405" s="14"/>
      <c r="D405" s="14"/>
      <c r="E405" s="14"/>
      <c r="F405" s="14"/>
      <c r="G405" s="14"/>
      <c r="H405" s="14"/>
      <c r="I405" s="14"/>
      <c r="J405" s="14"/>
      <c r="K405" s="14"/>
      <c r="L405" s="14"/>
      <c r="M405" s="14"/>
      <c r="N405" s="14"/>
      <c r="O405" s="14"/>
    </row>
    <row r="406" spans="2:15" x14ac:dyDescent="0.2">
      <c r="B406" s="14"/>
      <c r="C406" s="14"/>
      <c r="D406" s="14"/>
      <c r="E406" s="14"/>
      <c r="F406" s="14"/>
      <c r="G406" s="14"/>
      <c r="H406" s="14"/>
      <c r="I406" s="14"/>
      <c r="J406" s="14"/>
      <c r="K406" s="14"/>
      <c r="L406" s="14"/>
      <c r="M406" s="14"/>
      <c r="N406" s="14"/>
      <c r="O406" s="14"/>
    </row>
    <row r="407" spans="2:15" x14ac:dyDescent="0.2">
      <c r="B407" s="14"/>
      <c r="C407" s="14"/>
      <c r="D407" s="14"/>
      <c r="E407" s="14"/>
      <c r="F407" s="14"/>
      <c r="G407" s="14"/>
      <c r="H407" s="14"/>
      <c r="I407" s="14"/>
      <c r="J407" s="14"/>
      <c r="K407" s="14"/>
      <c r="L407" s="14"/>
      <c r="M407" s="14"/>
      <c r="N407" s="14"/>
      <c r="O407" s="14"/>
    </row>
    <row r="408" spans="2:15" x14ac:dyDescent="0.2">
      <c r="B408" s="14"/>
      <c r="C408" s="14"/>
      <c r="D408" s="14"/>
      <c r="E408" s="14"/>
      <c r="F408" s="14"/>
      <c r="G408" s="14"/>
      <c r="H408" s="14"/>
      <c r="I408" s="14"/>
      <c r="J408" s="14"/>
      <c r="K408" s="14"/>
      <c r="L408" s="14"/>
      <c r="M408" s="14"/>
      <c r="N408" s="14"/>
      <c r="O408" s="14"/>
    </row>
    <row r="409" spans="2:15" x14ac:dyDescent="0.2">
      <c r="B409" s="14"/>
      <c r="C409" s="14"/>
      <c r="D409" s="14"/>
      <c r="E409" s="14"/>
      <c r="F409" s="14"/>
      <c r="G409" s="14"/>
      <c r="H409" s="14"/>
      <c r="I409" s="14"/>
      <c r="J409" s="14"/>
      <c r="K409" s="14"/>
      <c r="L409" s="14"/>
      <c r="M409" s="14"/>
      <c r="N409" s="14"/>
      <c r="O409" s="14"/>
    </row>
    <row r="410" spans="2:15" x14ac:dyDescent="0.2">
      <c r="B410" s="14"/>
      <c r="C410" s="14"/>
      <c r="D410" s="14"/>
      <c r="E410" s="14"/>
      <c r="F410" s="14"/>
      <c r="G410" s="14"/>
      <c r="H410" s="14"/>
      <c r="I410" s="14"/>
      <c r="J410" s="14"/>
      <c r="K410" s="14"/>
      <c r="L410" s="14"/>
      <c r="M410" s="14"/>
      <c r="N410" s="14"/>
      <c r="O410" s="14"/>
    </row>
    <row r="411" spans="2:15" x14ac:dyDescent="0.2">
      <c r="B411" s="14"/>
      <c r="C411" s="14"/>
      <c r="D411" s="14"/>
      <c r="E411" s="14"/>
      <c r="F411" s="14"/>
      <c r="G411" s="14"/>
      <c r="H411" s="14"/>
      <c r="I411" s="14"/>
      <c r="J411" s="14"/>
      <c r="K411" s="14"/>
      <c r="L411" s="14"/>
      <c r="M411" s="14"/>
      <c r="N411" s="14"/>
      <c r="O411" s="14"/>
    </row>
    <row r="412" spans="2:15" x14ac:dyDescent="0.2">
      <c r="B412" s="14"/>
      <c r="C412" s="14"/>
      <c r="D412" s="14"/>
      <c r="E412" s="14"/>
      <c r="F412" s="14"/>
      <c r="G412" s="14"/>
      <c r="H412" s="14"/>
      <c r="I412" s="14"/>
      <c r="J412" s="14"/>
      <c r="K412" s="14"/>
      <c r="L412" s="14"/>
      <c r="M412" s="14"/>
      <c r="N412" s="14"/>
      <c r="O412" s="14"/>
    </row>
    <row r="413" spans="2:15" x14ac:dyDescent="0.2">
      <c r="B413" s="14"/>
      <c r="C413" s="14"/>
      <c r="D413" s="14"/>
      <c r="E413" s="14"/>
      <c r="F413" s="14"/>
      <c r="G413" s="14"/>
      <c r="H413" s="14"/>
      <c r="I413" s="14"/>
      <c r="J413" s="14"/>
      <c r="K413" s="14"/>
      <c r="L413" s="14"/>
      <c r="M413" s="14"/>
      <c r="N413" s="14"/>
      <c r="O413" s="14"/>
    </row>
    <row r="414" spans="2:15" x14ac:dyDescent="0.2">
      <c r="B414" s="14"/>
      <c r="C414" s="14"/>
      <c r="D414" s="14"/>
      <c r="E414" s="14"/>
      <c r="F414" s="14"/>
      <c r="G414" s="14"/>
      <c r="H414" s="14"/>
      <c r="I414" s="14"/>
      <c r="J414" s="14"/>
      <c r="K414" s="14"/>
      <c r="L414" s="14"/>
      <c r="M414" s="14"/>
      <c r="N414" s="14"/>
      <c r="O414" s="14"/>
    </row>
    <row r="415" spans="2:15" x14ac:dyDescent="0.2">
      <c r="B415" s="14"/>
      <c r="C415" s="14"/>
      <c r="D415" s="14"/>
      <c r="E415" s="14"/>
      <c r="F415" s="14"/>
      <c r="G415" s="14"/>
      <c r="H415" s="14"/>
      <c r="I415" s="14"/>
      <c r="J415" s="14"/>
      <c r="K415" s="14"/>
      <c r="L415" s="14"/>
      <c r="M415" s="14"/>
      <c r="N415" s="14"/>
      <c r="O415" s="14"/>
    </row>
    <row r="416" spans="2:15" x14ac:dyDescent="0.2">
      <c r="B416" s="14"/>
      <c r="C416" s="14"/>
      <c r="D416" s="14"/>
      <c r="E416" s="14"/>
      <c r="F416" s="14"/>
      <c r="G416" s="14"/>
      <c r="H416" s="14"/>
      <c r="I416" s="14"/>
      <c r="J416" s="14"/>
      <c r="K416" s="14"/>
      <c r="L416" s="14"/>
      <c r="M416" s="14"/>
      <c r="N416" s="14"/>
      <c r="O416" s="14"/>
    </row>
    <row r="417" spans="2:15" x14ac:dyDescent="0.2">
      <c r="B417" s="14"/>
      <c r="C417" s="14"/>
      <c r="D417" s="14"/>
      <c r="E417" s="14"/>
      <c r="F417" s="14"/>
      <c r="G417" s="14"/>
      <c r="H417" s="14"/>
      <c r="I417" s="14"/>
      <c r="J417" s="14"/>
      <c r="K417" s="14"/>
      <c r="L417" s="14"/>
      <c r="M417" s="14"/>
      <c r="N417" s="14"/>
      <c r="O417" s="14"/>
    </row>
    <row r="418" spans="2:15" x14ac:dyDescent="0.2">
      <c r="B418" s="14"/>
      <c r="C418" s="14"/>
      <c r="D418" s="14"/>
      <c r="E418" s="14"/>
      <c r="F418" s="14"/>
      <c r="G418" s="14"/>
      <c r="H418" s="14"/>
      <c r="I418" s="14"/>
      <c r="J418" s="14"/>
      <c r="K418" s="14"/>
      <c r="L418" s="14"/>
      <c r="M418" s="14"/>
      <c r="N418" s="14"/>
      <c r="O418" s="14"/>
    </row>
    <row r="419" spans="2:15" x14ac:dyDescent="0.2">
      <c r="B419" s="14"/>
      <c r="C419" s="14"/>
      <c r="D419" s="14"/>
      <c r="E419" s="14"/>
      <c r="F419" s="14"/>
      <c r="G419" s="14"/>
      <c r="H419" s="14"/>
      <c r="I419" s="14"/>
      <c r="J419" s="14"/>
      <c r="K419" s="14"/>
      <c r="L419" s="14"/>
      <c r="M419" s="14"/>
      <c r="N419" s="14"/>
      <c r="O419" s="14"/>
    </row>
    <row r="420" spans="2:15" x14ac:dyDescent="0.2">
      <c r="B420" s="14"/>
      <c r="C420" s="14"/>
      <c r="D420" s="14"/>
      <c r="E420" s="14"/>
      <c r="F420" s="14"/>
      <c r="G420" s="14"/>
      <c r="H420" s="14"/>
      <c r="I420" s="14"/>
      <c r="J420" s="14"/>
      <c r="K420" s="14"/>
      <c r="L420" s="14"/>
      <c r="M420" s="14"/>
      <c r="N420" s="14"/>
      <c r="O420" s="14"/>
    </row>
    <row r="421" spans="2:15" x14ac:dyDescent="0.2">
      <c r="B421" s="14"/>
      <c r="C421" s="14"/>
      <c r="D421" s="14"/>
      <c r="E421" s="14"/>
      <c r="F421" s="14"/>
      <c r="G421" s="14"/>
      <c r="H421" s="14"/>
      <c r="I421" s="14"/>
      <c r="J421" s="14"/>
      <c r="K421" s="14"/>
      <c r="L421" s="14"/>
      <c r="M421" s="14"/>
      <c r="N421" s="14"/>
      <c r="O421" s="14"/>
    </row>
    <row r="422" spans="2:15" x14ac:dyDescent="0.2">
      <c r="B422" s="14"/>
      <c r="C422" s="14"/>
      <c r="D422" s="14"/>
      <c r="E422" s="14"/>
      <c r="F422" s="14"/>
      <c r="G422" s="14"/>
      <c r="H422" s="14"/>
      <c r="I422" s="14"/>
      <c r="J422" s="14"/>
      <c r="K422" s="14"/>
      <c r="L422" s="14"/>
      <c r="M422" s="14"/>
      <c r="N422" s="14"/>
      <c r="O422" s="14"/>
    </row>
    <row r="423" spans="2:15" x14ac:dyDescent="0.2">
      <c r="B423" s="14"/>
      <c r="C423" s="14"/>
      <c r="D423" s="14"/>
      <c r="E423" s="14"/>
      <c r="F423" s="14"/>
      <c r="G423" s="14"/>
      <c r="H423" s="14"/>
      <c r="I423" s="14"/>
      <c r="J423" s="14"/>
      <c r="K423" s="14"/>
      <c r="L423" s="14"/>
      <c r="M423" s="14"/>
      <c r="N423" s="14"/>
      <c r="O423" s="14"/>
    </row>
    <row r="424" spans="2:15" x14ac:dyDescent="0.2">
      <c r="B424" s="14"/>
      <c r="C424" s="14"/>
      <c r="D424" s="14"/>
      <c r="E424" s="14"/>
      <c r="F424" s="14"/>
      <c r="G424" s="14"/>
      <c r="H424" s="14"/>
      <c r="I424" s="14"/>
      <c r="J424" s="14"/>
      <c r="K424" s="14"/>
      <c r="L424" s="14"/>
      <c r="M424" s="14"/>
      <c r="N424" s="14"/>
      <c r="O424" s="14"/>
    </row>
    <row r="425" spans="2:15" x14ac:dyDescent="0.2">
      <c r="B425" s="14"/>
      <c r="C425" s="14"/>
      <c r="D425" s="14"/>
      <c r="E425" s="14"/>
      <c r="F425" s="14"/>
      <c r="G425" s="14"/>
      <c r="H425" s="14"/>
      <c r="I425" s="14"/>
      <c r="J425" s="14"/>
      <c r="K425" s="14"/>
      <c r="L425" s="14"/>
      <c r="M425" s="14"/>
      <c r="N425" s="14"/>
      <c r="O425" s="14"/>
    </row>
    <row r="426" spans="2:15" x14ac:dyDescent="0.2">
      <c r="B426" s="14"/>
      <c r="C426" s="14"/>
      <c r="D426" s="14"/>
      <c r="E426" s="14"/>
      <c r="F426" s="14"/>
      <c r="G426" s="14"/>
      <c r="H426" s="14"/>
      <c r="I426" s="14"/>
      <c r="J426" s="14"/>
      <c r="K426" s="14"/>
      <c r="L426" s="14"/>
      <c r="M426" s="14"/>
      <c r="N426" s="14"/>
      <c r="O426" s="14"/>
    </row>
    <row r="427" spans="2:15" x14ac:dyDescent="0.2">
      <c r="B427" s="14"/>
      <c r="C427" s="14"/>
      <c r="D427" s="14"/>
      <c r="E427" s="14"/>
      <c r="F427" s="14"/>
      <c r="G427" s="14"/>
      <c r="H427" s="14"/>
      <c r="I427" s="14"/>
      <c r="J427" s="14"/>
      <c r="K427" s="14"/>
      <c r="L427" s="14"/>
      <c r="M427" s="14"/>
      <c r="N427" s="14"/>
      <c r="O427" s="14"/>
    </row>
    <row r="428" spans="2:15" x14ac:dyDescent="0.2">
      <c r="B428" s="14"/>
      <c r="C428" s="14"/>
      <c r="D428" s="14"/>
      <c r="E428" s="14"/>
      <c r="F428" s="14"/>
      <c r="G428" s="14"/>
      <c r="H428" s="14"/>
      <c r="I428" s="14"/>
      <c r="J428" s="14"/>
      <c r="K428" s="14"/>
      <c r="L428" s="14"/>
      <c r="M428" s="14"/>
      <c r="N428" s="14"/>
      <c r="O428" s="14"/>
    </row>
    <row r="429" spans="2:15" x14ac:dyDescent="0.2">
      <c r="B429" s="14"/>
      <c r="C429" s="14"/>
      <c r="D429" s="14"/>
      <c r="E429" s="14"/>
      <c r="F429" s="14"/>
      <c r="G429" s="14"/>
      <c r="H429" s="14"/>
      <c r="I429" s="14"/>
      <c r="J429" s="14"/>
      <c r="K429" s="14"/>
      <c r="L429" s="14"/>
      <c r="M429" s="14"/>
      <c r="N429" s="14"/>
      <c r="O429" s="14"/>
    </row>
    <row r="430" spans="2:15" x14ac:dyDescent="0.2">
      <c r="B430" s="14"/>
      <c r="C430" s="14"/>
      <c r="D430" s="14"/>
      <c r="E430" s="14"/>
      <c r="F430" s="14"/>
      <c r="G430" s="14"/>
      <c r="H430" s="14"/>
      <c r="I430" s="14"/>
      <c r="J430" s="14"/>
      <c r="K430" s="14"/>
      <c r="L430" s="14"/>
      <c r="M430" s="14"/>
      <c r="N430" s="14"/>
      <c r="O430" s="14"/>
    </row>
    <row r="431" spans="2:15" x14ac:dyDescent="0.2">
      <c r="B431" s="14"/>
      <c r="C431" s="14"/>
      <c r="D431" s="14"/>
      <c r="E431" s="14"/>
      <c r="F431" s="14"/>
      <c r="G431" s="14"/>
      <c r="H431" s="14"/>
      <c r="I431" s="14"/>
      <c r="J431" s="14"/>
      <c r="K431" s="14"/>
      <c r="L431" s="14"/>
      <c r="M431" s="14"/>
      <c r="N431" s="14"/>
      <c r="O431" s="14"/>
    </row>
    <row r="432" spans="2:15" x14ac:dyDescent="0.2">
      <c r="B432" s="14"/>
      <c r="C432" s="14"/>
      <c r="D432" s="14"/>
      <c r="E432" s="14"/>
      <c r="F432" s="14"/>
      <c r="G432" s="14"/>
      <c r="H432" s="14"/>
      <c r="I432" s="14"/>
      <c r="J432" s="14"/>
      <c r="K432" s="14"/>
      <c r="L432" s="14"/>
      <c r="M432" s="14"/>
      <c r="N432" s="14"/>
      <c r="O432" s="14"/>
    </row>
    <row r="433" spans="2:15" x14ac:dyDescent="0.2">
      <c r="B433" s="14"/>
      <c r="C433" s="14"/>
      <c r="D433" s="14"/>
      <c r="E433" s="14"/>
      <c r="F433" s="14"/>
      <c r="G433" s="14"/>
      <c r="H433" s="14"/>
      <c r="I433" s="14"/>
      <c r="J433" s="14"/>
      <c r="K433" s="14"/>
      <c r="L433" s="14"/>
      <c r="M433" s="14"/>
      <c r="N433" s="14"/>
      <c r="O433" s="14"/>
    </row>
    <row r="434" spans="2:15" x14ac:dyDescent="0.2">
      <c r="B434" s="14"/>
      <c r="C434" s="14"/>
      <c r="D434" s="14"/>
      <c r="E434" s="14"/>
      <c r="F434" s="14"/>
      <c r="G434" s="14"/>
      <c r="H434" s="14"/>
      <c r="I434" s="14"/>
      <c r="J434" s="14"/>
      <c r="K434" s="14"/>
      <c r="L434" s="14"/>
      <c r="M434" s="14"/>
      <c r="N434" s="14"/>
      <c r="O434" s="14"/>
    </row>
    <row r="435" spans="2:15" x14ac:dyDescent="0.2">
      <c r="B435" s="14"/>
      <c r="C435" s="14"/>
      <c r="D435" s="14"/>
      <c r="E435" s="14"/>
      <c r="F435" s="14"/>
      <c r="G435" s="14"/>
      <c r="H435" s="14"/>
      <c r="I435" s="14"/>
      <c r="J435" s="14"/>
      <c r="K435" s="14"/>
      <c r="L435" s="14"/>
      <c r="M435" s="14"/>
      <c r="N435" s="14"/>
      <c r="O435" s="14"/>
    </row>
    <row r="436" spans="2:15" x14ac:dyDescent="0.2">
      <c r="B436" s="14"/>
      <c r="C436" s="14"/>
      <c r="D436" s="14"/>
      <c r="E436" s="14"/>
      <c r="F436" s="14"/>
      <c r="G436" s="14"/>
      <c r="H436" s="14"/>
      <c r="I436" s="14"/>
      <c r="J436" s="14"/>
      <c r="K436" s="14"/>
      <c r="L436" s="14"/>
      <c r="M436" s="14"/>
      <c r="N436" s="14"/>
      <c r="O436" s="14"/>
    </row>
    <row r="437" spans="2:15" x14ac:dyDescent="0.2">
      <c r="B437" s="14"/>
      <c r="C437" s="14"/>
      <c r="D437" s="14"/>
      <c r="E437" s="14"/>
      <c r="F437" s="14"/>
      <c r="G437" s="14"/>
      <c r="H437" s="14"/>
      <c r="I437" s="14"/>
      <c r="J437" s="14"/>
      <c r="K437" s="14"/>
      <c r="L437" s="14"/>
      <c r="M437" s="14"/>
      <c r="N437" s="14"/>
      <c r="O437" s="14"/>
    </row>
    <row r="438" spans="2:15" x14ac:dyDescent="0.2">
      <c r="B438" s="14"/>
      <c r="C438" s="14"/>
      <c r="D438" s="14"/>
      <c r="E438" s="14"/>
      <c r="F438" s="14"/>
      <c r="G438" s="14"/>
      <c r="H438" s="14"/>
      <c r="I438" s="14"/>
      <c r="J438" s="14"/>
      <c r="K438" s="14"/>
      <c r="L438" s="14"/>
      <c r="M438" s="14"/>
      <c r="N438" s="14"/>
      <c r="O438" s="14"/>
    </row>
    <row r="439" spans="2:15" x14ac:dyDescent="0.2">
      <c r="B439" s="14"/>
      <c r="C439" s="14"/>
      <c r="D439" s="14"/>
      <c r="E439" s="14"/>
      <c r="F439" s="14"/>
      <c r="G439" s="14"/>
      <c r="H439" s="14"/>
      <c r="I439" s="14"/>
      <c r="J439" s="14"/>
      <c r="K439" s="14"/>
      <c r="L439" s="14"/>
      <c r="M439" s="14"/>
      <c r="N439" s="14"/>
      <c r="O439" s="14"/>
    </row>
    <row r="440" spans="2:15" x14ac:dyDescent="0.2">
      <c r="B440" s="14"/>
      <c r="C440" s="14"/>
      <c r="D440" s="14"/>
      <c r="E440" s="14"/>
      <c r="F440" s="14"/>
      <c r="G440" s="14"/>
      <c r="H440" s="14"/>
      <c r="I440" s="14"/>
      <c r="J440" s="14"/>
      <c r="K440" s="14"/>
      <c r="L440" s="14"/>
      <c r="M440" s="14"/>
      <c r="N440" s="14"/>
      <c r="O440" s="14"/>
    </row>
    <row r="441" spans="2:15" x14ac:dyDescent="0.2">
      <c r="B441" s="14"/>
      <c r="C441" s="14"/>
      <c r="D441" s="14"/>
      <c r="E441" s="14"/>
      <c r="F441" s="14"/>
      <c r="G441" s="14"/>
      <c r="H441" s="14"/>
      <c r="I441" s="14"/>
      <c r="J441" s="14"/>
      <c r="K441" s="14"/>
      <c r="L441" s="14"/>
      <c r="M441" s="14"/>
      <c r="N441" s="14"/>
      <c r="O441" s="14"/>
    </row>
    <row r="442" spans="2:15" x14ac:dyDescent="0.2">
      <c r="B442" s="14"/>
      <c r="C442" s="14"/>
      <c r="D442" s="14"/>
      <c r="E442" s="14"/>
      <c r="F442" s="14"/>
      <c r="G442" s="14"/>
      <c r="H442" s="14"/>
      <c r="I442" s="14"/>
      <c r="J442" s="14"/>
      <c r="K442" s="14"/>
      <c r="L442" s="14"/>
      <c r="M442" s="14"/>
      <c r="N442" s="14"/>
      <c r="O442" s="14"/>
    </row>
    <row r="443" spans="2:15" x14ac:dyDescent="0.2">
      <c r="B443" s="14"/>
      <c r="C443" s="14"/>
      <c r="D443" s="14"/>
      <c r="E443" s="14"/>
      <c r="F443" s="14"/>
      <c r="G443" s="14"/>
      <c r="H443" s="14"/>
      <c r="I443" s="14"/>
      <c r="J443" s="14"/>
      <c r="K443" s="14"/>
      <c r="L443" s="14"/>
      <c r="M443" s="14"/>
      <c r="N443" s="14"/>
      <c r="O443" s="14"/>
    </row>
    <row r="444" spans="2:15" x14ac:dyDescent="0.2">
      <c r="B444" s="14"/>
      <c r="C444" s="14"/>
      <c r="D444" s="14"/>
      <c r="E444" s="14"/>
      <c r="F444" s="14"/>
      <c r="G444" s="14"/>
      <c r="H444" s="14"/>
      <c r="I444" s="14"/>
      <c r="J444" s="14"/>
      <c r="K444" s="14"/>
      <c r="L444" s="14"/>
      <c r="M444" s="14"/>
      <c r="N444" s="14"/>
      <c r="O444" s="14"/>
    </row>
    <row r="445" spans="2:15" x14ac:dyDescent="0.2">
      <c r="B445" s="14"/>
      <c r="C445" s="14"/>
      <c r="D445" s="14"/>
      <c r="E445" s="14"/>
      <c r="F445" s="14"/>
      <c r="G445" s="14"/>
      <c r="H445" s="14"/>
      <c r="I445" s="14"/>
      <c r="J445" s="14"/>
      <c r="K445" s="14"/>
      <c r="L445" s="14"/>
      <c r="M445" s="14"/>
      <c r="N445" s="14"/>
      <c r="O445" s="14"/>
    </row>
    <row r="446" spans="2:15" x14ac:dyDescent="0.2">
      <c r="B446" s="14"/>
      <c r="C446" s="14"/>
      <c r="D446" s="14"/>
      <c r="E446" s="14"/>
      <c r="F446" s="14"/>
      <c r="G446" s="14"/>
      <c r="H446" s="14"/>
      <c r="I446" s="14"/>
      <c r="J446" s="14"/>
      <c r="K446" s="14"/>
      <c r="L446" s="14"/>
      <c r="M446" s="14"/>
      <c r="N446" s="14"/>
      <c r="O446" s="14"/>
    </row>
    <row r="447" spans="2:15" x14ac:dyDescent="0.2">
      <c r="B447" s="14"/>
      <c r="C447" s="14"/>
      <c r="D447" s="14"/>
      <c r="E447" s="14"/>
      <c r="F447" s="14"/>
      <c r="G447" s="14"/>
      <c r="H447" s="14"/>
      <c r="I447" s="14"/>
      <c r="J447" s="14"/>
      <c r="K447" s="14"/>
      <c r="L447" s="14"/>
      <c r="M447" s="14"/>
      <c r="N447" s="14"/>
      <c r="O447" s="14"/>
    </row>
    <row r="448" spans="2:15" x14ac:dyDescent="0.2">
      <c r="B448" s="14"/>
      <c r="C448" s="14"/>
      <c r="D448" s="14"/>
      <c r="E448" s="14"/>
      <c r="F448" s="14"/>
      <c r="G448" s="14"/>
      <c r="H448" s="14"/>
      <c r="I448" s="14"/>
      <c r="J448" s="14"/>
      <c r="K448" s="14"/>
      <c r="L448" s="14"/>
      <c r="M448" s="14"/>
      <c r="N448" s="14"/>
      <c r="O448" s="14"/>
    </row>
    <row r="449" spans="2:15" x14ac:dyDescent="0.2">
      <c r="B449" s="14"/>
      <c r="C449" s="14"/>
      <c r="D449" s="14"/>
      <c r="E449" s="14"/>
      <c r="F449" s="14"/>
      <c r="G449" s="14"/>
      <c r="H449" s="14"/>
      <c r="I449" s="14"/>
      <c r="J449" s="14"/>
      <c r="K449" s="14"/>
      <c r="L449" s="14"/>
      <c r="M449" s="14"/>
      <c r="N449" s="14"/>
      <c r="O449" s="14"/>
    </row>
    <row r="450" spans="2:15" x14ac:dyDescent="0.2">
      <c r="B450" s="14"/>
      <c r="C450" s="14"/>
      <c r="D450" s="14"/>
      <c r="E450" s="14"/>
      <c r="F450" s="14"/>
      <c r="G450" s="14"/>
      <c r="H450" s="14"/>
      <c r="I450" s="14"/>
      <c r="J450" s="14"/>
      <c r="K450" s="14"/>
      <c r="L450" s="14"/>
      <c r="M450" s="14"/>
      <c r="N450" s="14"/>
      <c r="O450" s="14"/>
    </row>
    <row r="451" spans="2:15" x14ac:dyDescent="0.2">
      <c r="B451" s="14"/>
      <c r="C451" s="14"/>
      <c r="D451" s="14"/>
      <c r="E451" s="14"/>
      <c r="F451" s="14"/>
      <c r="G451" s="14"/>
      <c r="H451" s="14"/>
      <c r="I451" s="14"/>
      <c r="J451" s="14"/>
      <c r="K451" s="14"/>
      <c r="L451" s="14"/>
      <c r="M451" s="14"/>
      <c r="N451" s="14"/>
      <c r="O451" s="14"/>
    </row>
    <row r="452" spans="2:15" x14ac:dyDescent="0.2">
      <c r="B452" s="14"/>
      <c r="C452" s="14"/>
      <c r="D452" s="14"/>
      <c r="E452" s="14"/>
      <c r="F452" s="14"/>
      <c r="G452" s="14"/>
      <c r="H452" s="14"/>
      <c r="I452" s="14"/>
      <c r="J452" s="14"/>
      <c r="K452" s="14"/>
      <c r="L452" s="14"/>
      <c r="M452" s="14"/>
      <c r="N452" s="14"/>
      <c r="O452" s="14"/>
    </row>
    <row r="453" spans="2:15" x14ac:dyDescent="0.2">
      <c r="B453" s="14"/>
      <c r="C453" s="14"/>
      <c r="D453" s="14"/>
      <c r="E453" s="14"/>
      <c r="F453" s="14"/>
      <c r="G453" s="14"/>
      <c r="H453" s="14"/>
      <c r="I453" s="14"/>
      <c r="J453" s="14"/>
      <c r="K453" s="14"/>
      <c r="L453" s="14"/>
      <c r="M453" s="14"/>
      <c r="N453" s="14"/>
      <c r="O453" s="14"/>
    </row>
    <row r="454" spans="2:15" x14ac:dyDescent="0.2">
      <c r="B454" s="14"/>
      <c r="C454" s="14"/>
      <c r="D454" s="14"/>
      <c r="E454" s="14"/>
      <c r="F454" s="14"/>
      <c r="G454" s="14"/>
      <c r="H454" s="14"/>
      <c r="I454" s="14"/>
      <c r="J454" s="14"/>
      <c r="K454" s="14"/>
      <c r="L454" s="14"/>
      <c r="M454" s="14"/>
      <c r="N454" s="14"/>
      <c r="O454" s="14"/>
    </row>
    <row r="455" spans="2:15" x14ac:dyDescent="0.2">
      <c r="B455" s="14"/>
      <c r="C455" s="14"/>
      <c r="D455" s="14"/>
      <c r="E455" s="14"/>
      <c r="F455" s="14"/>
      <c r="G455" s="14"/>
      <c r="H455" s="14"/>
      <c r="I455" s="14"/>
      <c r="J455" s="14"/>
      <c r="K455" s="14"/>
      <c r="L455" s="14"/>
      <c r="M455" s="14"/>
      <c r="N455" s="14"/>
      <c r="O455" s="14"/>
    </row>
    <row r="456" spans="2:15" x14ac:dyDescent="0.2">
      <c r="B456" s="14"/>
      <c r="C456" s="14"/>
      <c r="D456" s="14"/>
      <c r="E456" s="14"/>
      <c r="F456" s="14"/>
      <c r="G456" s="14"/>
      <c r="H456" s="14"/>
      <c r="I456" s="14"/>
      <c r="J456" s="14"/>
      <c r="K456" s="14"/>
      <c r="L456" s="14"/>
      <c r="M456" s="14"/>
      <c r="N456" s="14"/>
      <c r="O456" s="14"/>
    </row>
    <row r="457" spans="2:15" x14ac:dyDescent="0.2">
      <c r="B457" s="14"/>
      <c r="C457" s="14"/>
      <c r="D457" s="14"/>
      <c r="E457" s="14"/>
      <c r="F457" s="14"/>
      <c r="G457" s="14"/>
      <c r="H457" s="14"/>
      <c r="I457" s="14"/>
      <c r="J457" s="14"/>
      <c r="K457" s="14"/>
      <c r="L457" s="14"/>
      <c r="M457" s="14"/>
      <c r="N457" s="14"/>
      <c r="O457" s="14"/>
    </row>
    <row r="458" spans="2:15" x14ac:dyDescent="0.2">
      <c r="B458" s="14"/>
      <c r="C458" s="14"/>
      <c r="D458" s="14"/>
      <c r="E458" s="14"/>
      <c r="F458" s="14"/>
      <c r="G458" s="14"/>
      <c r="H458" s="14"/>
      <c r="I458" s="14"/>
      <c r="J458" s="14"/>
      <c r="K458" s="14"/>
      <c r="L458" s="14"/>
      <c r="M458" s="14"/>
      <c r="N458" s="14"/>
      <c r="O458" s="14"/>
    </row>
    <row r="459" spans="2:15" x14ac:dyDescent="0.2">
      <c r="B459" s="14"/>
      <c r="C459" s="14"/>
      <c r="D459" s="14"/>
      <c r="E459" s="14"/>
      <c r="F459" s="14"/>
      <c r="G459" s="14"/>
      <c r="H459" s="14"/>
      <c r="I459" s="14"/>
      <c r="J459" s="14"/>
      <c r="K459" s="14"/>
      <c r="L459" s="14"/>
      <c r="M459" s="14"/>
      <c r="N459" s="14"/>
      <c r="O459" s="14"/>
    </row>
    <row r="460" spans="2:15" x14ac:dyDescent="0.2">
      <c r="B460" s="14"/>
      <c r="C460" s="14"/>
      <c r="D460" s="14"/>
      <c r="E460" s="14"/>
      <c r="F460" s="14"/>
      <c r="G460" s="14"/>
      <c r="H460" s="14"/>
      <c r="I460" s="14"/>
      <c r="J460" s="14"/>
      <c r="K460" s="14"/>
      <c r="L460" s="14"/>
      <c r="M460" s="14"/>
      <c r="N460" s="14"/>
      <c r="O460" s="14"/>
    </row>
    <row r="461" spans="2:15" x14ac:dyDescent="0.2">
      <c r="B461" s="14"/>
      <c r="C461" s="14"/>
      <c r="D461" s="14"/>
      <c r="E461" s="14"/>
      <c r="F461" s="14"/>
      <c r="G461" s="14"/>
      <c r="H461" s="14"/>
      <c r="I461" s="14"/>
      <c r="J461" s="14"/>
      <c r="K461" s="14"/>
      <c r="L461" s="14"/>
      <c r="M461" s="14"/>
      <c r="N461" s="14"/>
      <c r="O461" s="14"/>
    </row>
    <row r="462" spans="2:15" x14ac:dyDescent="0.2">
      <c r="B462" s="14"/>
      <c r="C462" s="14"/>
      <c r="D462" s="14"/>
      <c r="E462" s="14"/>
      <c r="F462" s="14"/>
      <c r="G462" s="14"/>
      <c r="H462" s="14"/>
      <c r="I462" s="14"/>
      <c r="J462" s="14"/>
      <c r="K462" s="14"/>
      <c r="L462" s="14"/>
      <c r="M462" s="14"/>
      <c r="N462" s="14"/>
      <c r="O462" s="14"/>
    </row>
    <row r="463" spans="2:15" x14ac:dyDescent="0.2">
      <c r="B463" s="14"/>
      <c r="C463" s="14"/>
      <c r="D463" s="14"/>
      <c r="E463" s="14"/>
      <c r="F463" s="14"/>
      <c r="G463" s="14"/>
      <c r="H463" s="14"/>
      <c r="I463" s="14"/>
      <c r="J463" s="14"/>
      <c r="K463" s="14"/>
      <c r="L463" s="14"/>
      <c r="M463" s="14"/>
      <c r="N463" s="14"/>
      <c r="O463" s="14"/>
    </row>
    <row r="464" spans="2:15" x14ac:dyDescent="0.2">
      <c r="B464" s="14"/>
      <c r="C464" s="14"/>
      <c r="D464" s="14"/>
      <c r="E464" s="14"/>
      <c r="F464" s="14"/>
      <c r="G464" s="14"/>
      <c r="H464" s="14"/>
      <c r="I464" s="14"/>
      <c r="J464" s="14"/>
      <c r="K464" s="14"/>
      <c r="L464" s="14"/>
      <c r="M464" s="14"/>
      <c r="N464" s="14"/>
      <c r="O464" s="14"/>
    </row>
    <row r="465" spans="2:15" x14ac:dyDescent="0.2">
      <c r="B465" s="14"/>
      <c r="C465" s="14"/>
      <c r="D465" s="14"/>
      <c r="E465" s="14"/>
      <c r="F465" s="14"/>
      <c r="G465" s="14"/>
      <c r="H465" s="14"/>
      <c r="I465" s="14"/>
      <c r="J465" s="14"/>
      <c r="K465" s="14"/>
      <c r="L465" s="14"/>
      <c r="M465" s="14"/>
      <c r="N465" s="14"/>
      <c r="O465" s="14"/>
    </row>
    <row r="466" spans="2:15" x14ac:dyDescent="0.2">
      <c r="B466" s="14"/>
      <c r="C466" s="14"/>
      <c r="D466" s="14"/>
      <c r="E466" s="14"/>
      <c r="F466" s="14"/>
      <c r="G466" s="14"/>
      <c r="H466" s="14"/>
      <c r="I466" s="14"/>
      <c r="J466" s="14"/>
      <c r="K466" s="14"/>
      <c r="L466" s="14"/>
      <c r="M466" s="14"/>
      <c r="N466" s="14"/>
      <c r="O466" s="14"/>
    </row>
    <row r="467" spans="2:15" x14ac:dyDescent="0.2">
      <c r="B467" s="14"/>
      <c r="C467" s="14"/>
      <c r="D467" s="14"/>
      <c r="E467" s="14"/>
      <c r="F467" s="14"/>
      <c r="G467" s="14"/>
      <c r="H467" s="14"/>
      <c r="I467" s="14"/>
      <c r="J467" s="14"/>
      <c r="K467" s="14"/>
      <c r="L467" s="14"/>
      <c r="M467" s="14"/>
      <c r="N467" s="14"/>
      <c r="O467" s="14"/>
    </row>
    <row r="468" spans="2:15" x14ac:dyDescent="0.2">
      <c r="B468" s="14"/>
      <c r="C468" s="14"/>
      <c r="D468" s="14"/>
      <c r="E468" s="14"/>
      <c r="F468" s="14"/>
      <c r="G468" s="14"/>
      <c r="H468" s="14"/>
      <c r="I468" s="14"/>
      <c r="J468" s="14"/>
      <c r="K468" s="14"/>
      <c r="L468" s="14"/>
      <c r="M468" s="14"/>
      <c r="N468" s="14"/>
      <c r="O468" s="14"/>
    </row>
    <row r="469" spans="2:15" x14ac:dyDescent="0.2">
      <c r="B469" s="14"/>
      <c r="C469" s="14"/>
      <c r="D469" s="14"/>
      <c r="E469" s="14"/>
      <c r="F469" s="14"/>
      <c r="G469" s="14"/>
      <c r="H469" s="14"/>
      <c r="I469" s="14"/>
      <c r="J469" s="14"/>
      <c r="K469" s="14"/>
      <c r="L469" s="14"/>
      <c r="M469" s="14"/>
      <c r="N469" s="14"/>
      <c r="O469" s="14"/>
    </row>
    <row r="470" spans="2:15" x14ac:dyDescent="0.2">
      <c r="B470" s="14"/>
      <c r="C470" s="14"/>
      <c r="D470" s="14"/>
      <c r="E470" s="14"/>
      <c r="F470" s="14"/>
      <c r="G470" s="14"/>
      <c r="H470" s="14"/>
      <c r="I470" s="14"/>
      <c r="J470" s="14"/>
      <c r="K470" s="14"/>
      <c r="L470" s="14"/>
      <c r="M470" s="14"/>
      <c r="N470" s="14"/>
      <c r="O470" s="14"/>
    </row>
    <row r="471" spans="2:15" x14ac:dyDescent="0.2">
      <c r="B471" s="14"/>
      <c r="C471" s="14"/>
      <c r="D471" s="14"/>
      <c r="E471" s="14"/>
      <c r="F471" s="14"/>
      <c r="G471" s="14"/>
      <c r="H471" s="14"/>
      <c r="I471" s="14"/>
      <c r="J471" s="14"/>
      <c r="K471" s="14"/>
      <c r="L471" s="14"/>
      <c r="M471" s="14"/>
      <c r="N471" s="14"/>
      <c r="O471" s="14"/>
    </row>
    <row r="472" spans="2:15" x14ac:dyDescent="0.2">
      <c r="B472" s="14"/>
      <c r="C472" s="14"/>
      <c r="D472" s="14"/>
      <c r="E472" s="14"/>
      <c r="F472" s="14"/>
      <c r="G472" s="14"/>
      <c r="H472" s="14"/>
      <c r="I472" s="14"/>
      <c r="J472" s="14"/>
      <c r="K472" s="14"/>
      <c r="L472" s="14"/>
      <c r="M472" s="14"/>
      <c r="N472" s="14"/>
      <c r="O472" s="14"/>
    </row>
    <row r="473" spans="2:15" x14ac:dyDescent="0.2">
      <c r="B473" s="14"/>
      <c r="C473" s="14"/>
      <c r="D473" s="14"/>
      <c r="E473" s="14"/>
      <c r="F473" s="14"/>
      <c r="G473" s="14"/>
      <c r="H473" s="14"/>
      <c r="I473" s="14"/>
      <c r="J473" s="14"/>
      <c r="K473" s="14"/>
      <c r="L473" s="14"/>
      <c r="M473" s="14"/>
      <c r="N473" s="14"/>
      <c r="O473" s="14"/>
    </row>
    <row r="474" spans="2:15" x14ac:dyDescent="0.2">
      <c r="B474" s="14"/>
      <c r="C474" s="14"/>
      <c r="D474" s="14"/>
      <c r="E474" s="14"/>
      <c r="F474" s="14"/>
      <c r="G474" s="14"/>
      <c r="H474" s="14"/>
      <c r="I474" s="14"/>
      <c r="J474" s="14"/>
      <c r="K474" s="14"/>
      <c r="L474" s="14"/>
      <c r="M474" s="14"/>
      <c r="N474" s="14"/>
      <c r="O474" s="14"/>
    </row>
    <row r="475" spans="2:15" x14ac:dyDescent="0.2">
      <c r="B475" s="14"/>
      <c r="C475" s="14"/>
      <c r="D475" s="14"/>
      <c r="E475" s="14"/>
      <c r="F475" s="14"/>
      <c r="G475" s="14"/>
      <c r="H475" s="14"/>
      <c r="I475" s="14"/>
      <c r="J475" s="14"/>
      <c r="K475" s="14"/>
      <c r="L475" s="14"/>
      <c r="M475" s="14"/>
      <c r="N475" s="14"/>
      <c r="O475" s="14"/>
    </row>
    <row r="476" spans="2:15" x14ac:dyDescent="0.2">
      <c r="B476" s="14"/>
      <c r="C476" s="14"/>
      <c r="D476" s="14"/>
      <c r="E476" s="14"/>
      <c r="F476" s="14"/>
      <c r="G476" s="14"/>
      <c r="H476" s="14"/>
      <c r="I476" s="14"/>
      <c r="J476" s="14"/>
      <c r="K476" s="14"/>
      <c r="L476" s="14"/>
      <c r="M476" s="14"/>
      <c r="N476" s="14"/>
      <c r="O476" s="14"/>
    </row>
    <row r="477" spans="2:15" x14ac:dyDescent="0.2">
      <c r="B477" s="14"/>
      <c r="C477" s="14"/>
      <c r="D477" s="14"/>
      <c r="E477" s="14"/>
      <c r="F477" s="14"/>
      <c r="G477" s="14"/>
      <c r="H477" s="14"/>
      <c r="I477" s="14"/>
      <c r="J477" s="14"/>
      <c r="K477" s="14"/>
      <c r="L477" s="14"/>
      <c r="M477" s="14"/>
      <c r="N477" s="14"/>
      <c r="O477" s="14"/>
    </row>
    <row r="478" spans="2:15" x14ac:dyDescent="0.2">
      <c r="B478" s="14"/>
      <c r="C478" s="14"/>
      <c r="D478" s="14"/>
      <c r="E478" s="14"/>
      <c r="F478" s="14"/>
      <c r="G478" s="14"/>
      <c r="H478" s="14"/>
      <c r="I478" s="14"/>
      <c r="J478" s="14"/>
      <c r="K478" s="14"/>
      <c r="L478" s="14"/>
      <c r="M478" s="14"/>
      <c r="N478" s="14"/>
      <c r="O478" s="14"/>
    </row>
    <row r="479" spans="2:15" x14ac:dyDescent="0.2">
      <c r="B479" s="14"/>
      <c r="C479" s="14"/>
      <c r="D479" s="14"/>
      <c r="E479" s="14"/>
      <c r="F479" s="14"/>
      <c r="G479" s="14"/>
      <c r="H479" s="14"/>
      <c r="I479" s="14"/>
      <c r="J479" s="14"/>
      <c r="K479" s="14"/>
      <c r="L479" s="14"/>
      <c r="M479" s="14"/>
      <c r="N479" s="14"/>
      <c r="O479" s="14"/>
    </row>
    <row r="480" spans="2:15" x14ac:dyDescent="0.2">
      <c r="B480" s="14"/>
      <c r="C480" s="14"/>
      <c r="D480" s="14"/>
      <c r="E480" s="14"/>
      <c r="F480" s="14"/>
      <c r="G480" s="14"/>
      <c r="H480" s="14"/>
      <c r="I480" s="14"/>
      <c r="J480" s="14"/>
      <c r="K480" s="14"/>
      <c r="L480" s="14"/>
      <c r="M480" s="14"/>
      <c r="N480" s="14"/>
      <c r="O480" s="14"/>
    </row>
    <row r="481" spans="2:15" x14ac:dyDescent="0.2">
      <c r="B481" s="14"/>
      <c r="C481" s="14"/>
      <c r="D481" s="14"/>
      <c r="E481" s="14"/>
      <c r="F481" s="14"/>
      <c r="G481" s="14"/>
      <c r="H481" s="14"/>
      <c r="I481" s="14"/>
      <c r="J481" s="14"/>
      <c r="K481" s="14"/>
      <c r="L481" s="14"/>
      <c r="M481" s="14"/>
      <c r="N481" s="14"/>
      <c r="O481" s="14"/>
    </row>
    <row r="482" spans="2:15" x14ac:dyDescent="0.2">
      <c r="B482" s="14"/>
      <c r="C482" s="14"/>
      <c r="D482" s="14"/>
      <c r="E482" s="14"/>
      <c r="F482" s="14"/>
      <c r="G482" s="14"/>
      <c r="H482" s="14"/>
      <c r="I482" s="14"/>
      <c r="J482" s="14"/>
      <c r="K482" s="14"/>
      <c r="L482" s="14"/>
      <c r="M482" s="14"/>
      <c r="N482" s="14"/>
      <c r="O482" s="14"/>
    </row>
    <row r="483" spans="2:15" x14ac:dyDescent="0.2">
      <c r="B483" s="14"/>
      <c r="C483" s="14"/>
      <c r="D483" s="14"/>
      <c r="E483" s="14"/>
      <c r="F483" s="14"/>
      <c r="G483" s="14"/>
      <c r="H483" s="14"/>
      <c r="I483" s="14"/>
      <c r="J483" s="14"/>
      <c r="K483" s="14"/>
      <c r="L483" s="14"/>
      <c r="M483" s="14"/>
      <c r="N483" s="14"/>
      <c r="O483" s="14"/>
    </row>
    <row r="484" spans="2:15" x14ac:dyDescent="0.2">
      <c r="B484" s="14"/>
      <c r="C484" s="14"/>
      <c r="D484" s="14"/>
      <c r="E484" s="14"/>
      <c r="F484" s="14"/>
      <c r="G484" s="14"/>
      <c r="H484" s="14"/>
      <c r="I484" s="14"/>
      <c r="J484" s="14"/>
      <c r="K484" s="14"/>
      <c r="L484" s="14"/>
      <c r="M484" s="14"/>
      <c r="N484" s="14"/>
      <c r="O484" s="14"/>
    </row>
    <row r="485" spans="2:15" x14ac:dyDescent="0.2">
      <c r="B485" s="14"/>
      <c r="C485" s="14"/>
      <c r="D485" s="14"/>
      <c r="E485" s="14"/>
      <c r="F485" s="14"/>
      <c r="G485" s="14"/>
      <c r="H485" s="14"/>
      <c r="I485" s="14"/>
      <c r="J485" s="14"/>
      <c r="K485" s="14"/>
      <c r="L485" s="14"/>
      <c r="M485" s="14"/>
      <c r="N485" s="14"/>
      <c r="O485" s="14"/>
    </row>
    <row r="486" spans="2:15" x14ac:dyDescent="0.2">
      <c r="B486" s="14"/>
      <c r="C486" s="14"/>
      <c r="D486" s="14"/>
      <c r="E486" s="14"/>
      <c r="F486" s="14"/>
      <c r="G486" s="14"/>
      <c r="H486" s="14"/>
      <c r="I486" s="14"/>
      <c r="J486" s="14"/>
      <c r="K486" s="14"/>
      <c r="L486" s="14"/>
      <c r="M486" s="14"/>
      <c r="N486" s="14"/>
      <c r="O486" s="14"/>
    </row>
    <row r="487" spans="2:15" x14ac:dyDescent="0.2">
      <c r="B487" s="14"/>
      <c r="C487" s="14"/>
      <c r="D487" s="14"/>
      <c r="E487" s="14"/>
      <c r="F487" s="14"/>
      <c r="G487" s="14"/>
      <c r="H487" s="14"/>
      <c r="I487" s="14"/>
      <c r="J487" s="14"/>
      <c r="K487" s="14"/>
      <c r="L487" s="14"/>
      <c r="M487" s="14"/>
      <c r="N487" s="14"/>
      <c r="O487" s="14"/>
    </row>
    <row r="488" spans="2:15" x14ac:dyDescent="0.2">
      <c r="B488" s="14"/>
      <c r="C488" s="14"/>
      <c r="D488" s="14"/>
      <c r="E488" s="14"/>
      <c r="F488" s="14"/>
      <c r="G488" s="14"/>
      <c r="H488" s="14"/>
      <c r="I488" s="14"/>
      <c r="J488" s="14"/>
      <c r="K488" s="14"/>
      <c r="L488" s="14"/>
      <c r="M488" s="14"/>
      <c r="N488" s="14"/>
      <c r="O488" s="14"/>
    </row>
    <row r="489" spans="2:15" x14ac:dyDescent="0.2">
      <c r="B489" s="14"/>
      <c r="C489" s="14"/>
      <c r="D489" s="14"/>
      <c r="E489" s="14"/>
      <c r="F489" s="14"/>
      <c r="G489" s="14"/>
      <c r="H489" s="14"/>
      <c r="I489" s="14"/>
      <c r="J489" s="14"/>
      <c r="K489" s="14"/>
      <c r="L489" s="14"/>
      <c r="M489" s="14"/>
      <c r="N489" s="14"/>
      <c r="O489" s="14"/>
    </row>
    <row r="490" spans="2:15" x14ac:dyDescent="0.2">
      <c r="B490" s="14"/>
      <c r="C490" s="14"/>
      <c r="D490" s="14"/>
      <c r="E490" s="14"/>
      <c r="F490" s="14"/>
      <c r="G490" s="14"/>
      <c r="H490" s="14"/>
      <c r="I490" s="14"/>
      <c r="J490" s="14"/>
      <c r="K490" s="14"/>
      <c r="L490" s="14"/>
      <c r="M490" s="14"/>
      <c r="N490" s="14"/>
      <c r="O490" s="14"/>
    </row>
    <row r="491" spans="2:15" x14ac:dyDescent="0.2">
      <c r="B491" s="14"/>
      <c r="C491" s="14"/>
      <c r="D491" s="14"/>
      <c r="E491" s="14"/>
      <c r="F491" s="14"/>
      <c r="G491" s="14"/>
      <c r="H491" s="14"/>
      <c r="I491" s="14"/>
      <c r="J491" s="14"/>
      <c r="K491" s="14"/>
      <c r="L491" s="14"/>
      <c r="M491" s="14"/>
      <c r="N491" s="14"/>
      <c r="O491" s="14"/>
    </row>
    <row r="492" spans="2:15" x14ac:dyDescent="0.2">
      <c r="B492" s="14"/>
      <c r="C492" s="14"/>
      <c r="D492" s="14"/>
      <c r="E492" s="14"/>
      <c r="F492" s="14"/>
      <c r="G492" s="14"/>
      <c r="H492" s="14"/>
      <c r="I492" s="14"/>
      <c r="J492" s="14"/>
      <c r="K492" s="14"/>
      <c r="L492" s="14"/>
      <c r="M492" s="14"/>
      <c r="N492" s="14"/>
      <c r="O492" s="14"/>
    </row>
    <row r="493" spans="2:15" x14ac:dyDescent="0.2">
      <c r="B493" s="14"/>
      <c r="C493" s="14"/>
      <c r="D493" s="14"/>
      <c r="E493" s="14"/>
      <c r="F493" s="14"/>
      <c r="G493" s="14"/>
      <c r="H493" s="14"/>
      <c r="I493" s="14"/>
      <c r="J493" s="14"/>
      <c r="K493" s="14"/>
      <c r="L493" s="14"/>
      <c r="M493" s="14"/>
      <c r="N493" s="14"/>
      <c r="O493" s="14"/>
    </row>
    <row r="494" spans="2:15" x14ac:dyDescent="0.2">
      <c r="B494" s="14"/>
      <c r="C494" s="14"/>
      <c r="D494" s="14"/>
      <c r="E494" s="14"/>
      <c r="F494" s="14"/>
      <c r="G494" s="14"/>
      <c r="H494" s="14"/>
      <c r="I494" s="14"/>
      <c r="J494" s="14"/>
      <c r="K494" s="14"/>
      <c r="L494" s="14"/>
      <c r="M494" s="14"/>
      <c r="N494" s="14"/>
      <c r="O494" s="14"/>
    </row>
    <row r="495" spans="2:15" x14ac:dyDescent="0.2">
      <c r="B495" s="14"/>
      <c r="C495" s="14"/>
      <c r="D495" s="14"/>
      <c r="E495" s="14"/>
      <c r="F495" s="14"/>
      <c r="G495" s="14"/>
      <c r="H495" s="14"/>
      <c r="I495" s="14"/>
      <c r="J495" s="14"/>
      <c r="K495" s="14"/>
      <c r="L495" s="14"/>
      <c r="M495" s="14"/>
      <c r="N495" s="14"/>
      <c r="O495" s="14"/>
    </row>
    <row r="496" spans="2:15" x14ac:dyDescent="0.2">
      <c r="B496" s="14"/>
      <c r="C496" s="14"/>
      <c r="D496" s="14"/>
      <c r="E496" s="14"/>
      <c r="F496" s="14"/>
      <c r="G496" s="14"/>
      <c r="H496" s="14"/>
      <c r="I496" s="14"/>
      <c r="J496" s="14"/>
      <c r="K496" s="14"/>
      <c r="L496" s="14"/>
      <c r="M496" s="14"/>
      <c r="N496" s="14"/>
      <c r="O496" s="14"/>
    </row>
    <row r="497" spans="2:15" x14ac:dyDescent="0.2">
      <c r="B497" s="14"/>
      <c r="C497" s="14"/>
      <c r="D497" s="14"/>
      <c r="E497" s="14"/>
      <c r="F497" s="14"/>
      <c r="G497" s="14"/>
      <c r="H497" s="14"/>
      <c r="I497" s="14"/>
      <c r="J497" s="14"/>
      <c r="K497" s="14"/>
      <c r="L497" s="14"/>
      <c r="M497" s="14"/>
      <c r="N497" s="14"/>
      <c r="O497" s="14"/>
    </row>
    <row r="498" spans="2:15" x14ac:dyDescent="0.2">
      <c r="B498" s="14"/>
      <c r="C498" s="14"/>
      <c r="D498" s="14"/>
      <c r="E498" s="14"/>
      <c r="F498" s="14"/>
      <c r="G498" s="14"/>
      <c r="H498" s="14"/>
      <c r="I498" s="14"/>
      <c r="J498" s="14"/>
      <c r="K498" s="14"/>
      <c r="L498" s="14"/>
      <c r="M498" s="14"/>
      <c r="N498" s="14"/>
      <c r="O498" s="14"/>
    </row>
    <row r="499" spans="2:15" x14ac:dyDescent="0.2">
      <c r="B499" s="14"/>
      <c r="C499" s="14"/>
      <c r="D499" s="14"/>
      <c r="E499" s="14"/>
      <c r="F499" s="14"/>
      <c r="G499" s="14"/>
      <c r="H499" s="14"/>
      <c r="I499" s="14"/>
      <c r="J499" s="14"/>
      <c r="K499" s="14"/>
      <c r="L499" s="14"/>
      <c r="M499" s="14"/>
      <c r="N499" s="14"/>
      <c r="O499" s="14"/>
    </row>
    <row r="500" spans="2:15" x14ac:dyDescent="0.2">
      <c r="B500" s="14"/>
      <c r="C500" s="14"/>
      <c r="D500" s="14"/>
      <c r="E500" s="14"/>
      <c r="F500" s="14"/>
      <c r="G500" s="14"/>
      <c r="H500" s="14"/>
      <c r="I500" s="14"/>
      <c r="J500" s="14"/>
      <c r="K500" s="14"/>
      <c r="L500" s="14"/>
      <c r="M500" s="14"/>
      <c r="N500" s="14"/>
      <c r="O500" s="14"/>
    </row>
    <row r="501" spans="2:15" x14ac:dyDescent="0.2">
      <c r="B501" s="14"/>
      <c r="C501" s="14"/>
      <c r="D501" s="14"/>
      <c r="E501" s="14"/>
      <c r="F501" s="14"/>
      <c r="G501" s="14"/>
      <c r="H501" s="14"/>
      <c r="I501" s="14"/>
      <c r="J501" s="14"/>
      <c r="K501" s="14"/>
      <c r="L501" s="14"/>
      <c r="M501" s="14"/>
      <c r="N501" s="14"/>
      <c r="O501" s="14"/>
    </row>
    <row r="502" spans="2:15" x14ac:dyDescent="0.2">
      <c r="B502" s="14"/>
      <c r="C502" s="14"/>
      <c r="D502" s="14"/>
      <c r="E502" s="14"/>
      <c r="F502" s="14"/>
      <c r="G502" s="14"/>
      <c r="H502" s="14"/>
      <c r="I502" s="14"/>
      <c r="J502" s="14"/>
      <c r="K502" s="14"/>
      <c r="L502" s="14"/>
      <c r="M502" s="14"/>
      <c r="N502" s="14"/>
      <c r="O502" s="14"/>
    </row>
    <row r="503" spans="2:15" x14ac:dyDescent="0.2">
      <c r="B503" s="14"/>
      <c r="C503" s="14"/>
      <c r="D503" s="14"/>
      <c r="E503" s="14"/>
      <c r="F503" s="14"/>
      <c r="G503" s="14"/>
      <c r="H503" s="14"/>
      <c r="I503" s="14"/>
      <c r="J503" s="14"/>
      <c r="K503" s="14"/>
      <c r="L503" s="14"/>
      <c r="M503" s="14"/>
      <c r="N503" s="14"/>
      <c r="O503" s="14"/>
    </row>
    <row r="504" spans="2:15" x14ac:dyDescent="0.2">
      <c r="B504" s="14"/>
      <c r="C504" s="14"/>
      <c r="D504" s="14"/>
      <c r="E504" s="14"/>
      <c r="F504" s="14"/>
      <c r="G504" s="14"/>
      <c r="H504" s="14"/>
      <c r="I504" s="14"/>
      <c r="J504" s="14"/>
      <c r="K504" s="14"/>
      <c r="L504" s="14"/>
      <c r="M504" s="14"/>
      <c r="N504" s="14"/>
      <c r="O504" s="14"/>
    </row>
    <row r="505" spans="2:15" x14ac:dyDescent="0.2">
      <c r="B505" s="14"/>
      <c r="C505" s="14"/>
      <c r="D505" s="14"/>
      <c r="E505" s="14"/>
      <c r="F505" s="14"/>
      <c r="G505" s="14"/>
      <c r="H505" s="14"/>
      <c r="I505" s="14"/>
      <c r="J505" s="14"/>
      <c r="K505" s="14"/>
      <c r="L505" s="14"/>
      <c r="M505" s="14"/>
      <c r="N505" s="14"/>
      <c r="O505" s="14"/>
    </row>
    <row r="506" spans="2:15" x14ac:dyDescent="0.2">
      <c r="B506" s="14"/>
      <c r="C506" s="14"/>
      <c r="D506" s="14"/>
      <c r="E506" s="14"/>
      <c r="F506" s="14"/>
      <c r="G506" s="14"/>
      <c r="H506" s="14"/>
      <c r="I506" s="14"/>
      <c r="J506" s="14"/>
      <c r="K506" s="14"/>
      <c r="L506" s="14"/>
      <c r="M506" s="14"/>
      <c r="N506" s="14"/>
      <c r="O506" s="14"/>
    </row>
    <row r="507" spans="2:15" x14ac:dyDescent="0.2">
      <c r="B507" s="14"/>
      <c r="C507" s="14"/>
      <c r="D507" s="14"/>
      <c r="E507" s="14"/>
      <c r="F507" s="14"/>
      <c r="G507" s="14"/>
      <c r="H507" s="14"/>
      <c r="I507" s="14"/>
      <c r="J507" s="14"/>
      <c r="K507" s="14"/>
      <c r="L507" s="14"/>
      <c r="M507" s="14"/>
      <c r="N507" s="14"/>
      <c r="O507" s="14"/>
    </row>
    <row r="508" spans="2:15" x14ac:dyDescent="0.2">
      <c r="B508" s="14"/>
      <c r="C508" s="14"/>
      <c r="D508" s="14"/>
      <c r="E508" s="14"/>
      <c r="F508" s="14"/>
      <c r="G508" s="14"/>
      <c r="H508" s="14"/>
      <c r="I508" s="14"/>
      <c r="J508" s="14"/>
      <c r="K508" s="14"/>
      <c r="L508" s="14"/>
      <c r="M508" s="14"/>
      <c r="N508" s="14"/>
      <c r="O508" s="14"/>
    </row>
  </sheetData>
  <mergeCells count="20">
    <mergeCell ref="C28:M28"/>
    <mergeCell ref="C33:M33"/>
    <mergeCell ref="B13:B19"/>
    <mergeCell ref="D13:M13"/>
    <mergeCell ref="D14:M14"/>
    <mergeCell ref="D15:M15"/>
    <mergeCell ref="D16:M16"/>
    <mergeCell ref="D17:M17"/>
    <mergeCell ref="D19:M19"/>
    <mergeCell ref="D18:L18"/>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0"/>
  <sheetViews>
    <sheetView workbookViewId="0">
      <selection activeCell="C10" sqref="C10"/>
    </sheetView>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224" t="s">
        <v>484</v>
      </c>
    </row>
    <row r="2" spans="1:6" x14ac:dyDescent="0.25">
      <c r="A2" t="s">
        <v>342</v>
      </c>
      <c r="C2" t="s">
        <v>343</v>
      </c>
      <c r="D2" t="s">
        <v>344</v>
      </c>
    </row>
    <row r="3" spans="1:6" x14ac:dyDescent="0.25">
      <c r="A3" t="s">
        <v>345</v>
      </c>
      <c r="C3" s="240" t="s">
        <v>306</v>
      </c>
      <c r="E3" t="s">
        <v>346</v>
      </c>
      <c r="F3" s="241">
        <v>42164.458425925928</v>
      </c>
    </row>
    <row r="4" spans="1:6" x14ac:dyDescent="0.25">
      <c r="A4" t="s">
        <v>347</v>
      </c>
    </row>
    <row r="5" spans="1:6" x14ac:dyDescent="0.25">
      <c r="A5" t="s">
        <v>348</v>
      </c>
    </row>
    <row r="6" spans="1:6" x14ac:dyDescent="0.25">
      <c r="A6" t="s">
        <v>349</v>
      </c>
    </row>
    <row r="7" spans="1:6" x14ac:dyDescent="0.25">
      <c r="A7" t="s">
        <v>350</v>
      </c>
    </row>
    <row r="8" spans="1:6" x14ac:dyDescent="0.25">
      <c r="A8" t="s">
        <v>351</v>
      </c>
    </row>
    <row r="9" spans="1:6" x14ac:dyDescent="0.25">
      <c r="A9" t="s">
        <v>352</v>
      </c>
    </row>
    <row r="10" spans="1:6" x14ac:dyDescent="0.25">
      <c r="A10" t="s">
        <v>353</v>
      </c>
    </row>
    <row r="12" spans="1:6" x14ac:dyDescent="0.25">
      <c r="A12" t="s">
        <v>354</v>
      </c>
    </row>
    <row r="14" spans="1:6" x14ac:dyDescent="0.25">
      <c r="A14" t="s">
        <v>355</v>
      </c>
    </row>
    <row r="15" spans="1:6" x14ac:dyDescent="0.25">
      <c r="A15" t="s">
        <v>356</v>
      </c>
    </row>
    <row r="16" spans="1:6" ht="30" x14ac:dyDescent="0.25">
      <c r="A16" s="240" t="s">
        <v>307</v>
      </c>
    </row>
    <row r="17" spans="1:4" ht="105" x14ac:dyDescent="0.25">
      <c r="A17" s="240" t="s">
        <v>481</v>
      </c>
    </row>
    <row r="18" spans="1:4" x14ac:dyDescent="0.25">
      <c r="A18" t="s">
        <v>357</v>
      </c>
    </row>
    <row r="19" spans="1:4" x14ac:dyDescent="0.25">
      <c r="A19" t="s">
        <v>358</v>
      </c>
      <c r="B19" t="s">
        <v>359</v>
      </c>
    </row>
    <row r="20" spans="1:4" x14ac:dyDescent="0.25">
      <c r="A20" t="s">
        <v>359</v>
      </c>
    </row>
    <row r="22" spans="1:4" x14ac:dyDescent="0.25">
      <c r="A22" t="s">
        <v>360</v>
      </c>
    </row>
    <row r="24" spans="1:4" x14ac:dyDescent="0.25">
      <c r="A24" t="s">
        <v>361</v>
      </c>
    </row>
    <row r="25" spans="1:4" x14ac:dyDescent="0.25">
      <c r="A25" t="s">
        <v>362</v>
      </c>
      <c r="B25" s="240">
        <v>2026</v>
      </c>
      <c r="C25" t="s">
        <v>363</v>
      </c>
      <c r="D25">
        <v>0</v>
      </c>
    </row>
    <row r="26" spans="1:4" x14ac:dyDescent="0.25">
      <c r="A26" t="s">
        <v>361</v>
      </c>
    </row>
    <row r="27" spans="1:4" x14ac:dyDescent="0.25">
      <c r="A27" t="s">
        <v>364</v>
      </c>
    </row>
    <row r="28" spans="1:4" x14ac:dyDescent="0.25">
      <c r="A28" t="s">
        <v>365</v>
      </c>
    </row>
    <row r="29" spans="1:4" x14ac:dyDescent="0.25">
      <c r="A29" t="s">
        <v>366</v>
      </c>
    </row>
    <row r="30" spans="1:4" x14ac:dyDescent="0.25">
      <c r="A30" t="s">
        <v>367</v>
      </c>
    </row>
    <row r="31" spans="1:4" x14ac:dyDescent="0.25">
      <c r="A31" s="240" t="s">
        <v>283</v>
      </c>
    </row>
    <row r="32" spans="1:4" x14ac:dyDescent="0.25">
      <c r="A32" s="240" t="s">
        <v>283</v>
      </c>
    </row>
    <row r="33" spans="1:2" x14ac:dyDescent="0.25">
      <c r="A33" t="s">
        <v>368</v>
      </c>
    </row>
    <row r="34" spans="1:2" x14ac:dyDescent="0.25">
      <c r="A34" t="s">
        <v>369</v>
      </c>
    </row>
    <row r="36" spans="1:2" x14ac:dyDescent="0.25">
      <c r="A36" t="s">
        <v>370</v>
      </c>
    </row>
    <row r="38" spans="1:2" x14ac:dyDescent="0.25">
      <c r="A38" t="s">
        <v>371</v>
      </c>
    </row>
    <row r="40" spans="1:2" x14ac:dyDescent="0.25">
      <c r="A40" t="s">
        <v>372</v>
      </c>
      <c r="B40" t="s">
        <v>373</v>
      </c>
    </row>
    <row r="41" spans="1:2" x14ac:dyDescent="0.25">
      <c r="A41" t="s">
        <v>374</v>
      </c>
    </row>
    <row r="43" spans="1:2" x14ac:dyDescent="0.25">
      <c r="A43" t="s">
        <v>375</v>
      </c>
    </row>
    <row r="44" spans="1:2" x14ac:dyDescent="0.25">
      <c r="A44" t="s">
        <v>376</v>
      </c>
    </row>
    <row r="46" spans="1:2" x14ac:dyDescent="0.25">
      <c r="A46" t="s">
        <v>377</v>
      </c>
    </row>
    <row r="47" spans="1:2" x14ac:dyDescent="0.25">
      <c r="A47" t="s">
        <v>378</v>
      </c>
    </row>
    <row r="48" spans="1:2" x14ac:dyDescent="0.25">
      <c r="A48" t="s">
        <v>379</v>
      </c>
    </row>
    <row r="49" spans="1:1" x14ac:dyDescent="0.25">
      <c r="A49" s="224" t="s">
        <v>380</v>
      </c>
    </row>
    <row r="50" spans="1:1" x14ac:dyDescent="0.25">
      <c r="A50" s="240" t="s">
        <v>114</v>
      </c>
    </row>
    <row r="51" spans="1:1" x14ac:dyDescent="0.25">
      <c r="A51" s="240" t="s">
        <v>105</v>
      </c>
    </row>
    <row r="52" spans="1:1" x14ac:dyDescent="0.25">
      <c r="A52" t="s">
        <v>381</v>
      </c>
    </row>
    <row r="53" spans="1:1" x14ac:dyDescent="0.25">
      <c r="A53" s="224" t="s">
        <v>382</v>
      </c>
    </row>
    <row r="55" spans="1:1" x14ac:dyDescent="0.25">
      <c r="A55" s="224" t="s">
        <v>383</v>
      </c>
    </row>
    <row r="57" spans="1:1" x14ac:dyDescent="0.25">
      <c r="A57" s="224" t="s">
        <v>384</v>
      </c>
    </row>
    <row r="59" spans="1:1" x14ac:dyDescent="0.25">
      <c r="A59" t="s">
        <v>385</v>
      </c>
    </row>
    <row r="61" spans="1:1" x14ac:dyDescent="0.25">
      <c r="A61" t="s">
        <v>386</v>
      </c>
    </row>
    <row r="62" spans="1:1" x14ac:dyDescent="0.25">
      <c r="A62" t="s">
        <v>387</v>
      </c>
    </row>
    <row r="64" spans="1:1" x14ac:dyDescent="0.25">
      <c r="A64" t="s">
        <v>388</v>
      </c>
    </row>
    <row r="66" spans="1:3" x14ac:dyDescent="0.25">
      <c r="A66" t="s">
        <v>389</v>
      </c>
    </row>
    <row r="68" spans="1:3" x14ac:dyDescent="0.25">
      <c r="A68" t="s">
        <v>390</v>
      </c>
    </row>
    <row r="70" spans="1:3" x14ac:dyDescent="0.25">
      <c r="A70" t="s">
        <v>391</v>
      </c>
    </row>
    <row r="72" spans="1:3" x14ac:dyDescent="0.25">
      <c r="A72" t="s">
        <v>392</v>
      </c>
    </row>
    <row r="74" spans="1:3" x14ac:dyDescent="0.25">
      <c r="A74" t="s">
        <v>393</v>
      </c>
    </row>
    <row r="76" spans="1:3" x14ac:dyDescent="0.25">
      <c r="A76" t="s">
        <v>394</v>
      </c>
    </row>
    <row r="78" spans="1:3" x14ac:dyDescent="0.25">
      <c r="A78" t="s">
        <v>395</v>
      </c>
      <c r="B78" s="242">
        <v>0</v>
      </c>
      <c r="C78" t="s">
        <v>396</v>
      </c>
    </row>
    <row r="80" spans="1:3" x14ac:dyDescent="0.25">
      <c r="A80" t="s">
        <v>397</v>
      </c>
    </row>
    <row r="82" spans="1:6" x14ac:dyDescent="0.25">
      <c r="A82" t="s">
        <v>398</v>
      </c>
    </row>
    <row r="84" spans="1:6" x14ac:dyDescent="0.25">
      <c r="A84" t="s">
        <v>399</v>
      </c>
    </row>
    <row r="86" spans="1:6" x14ac:dyDescent="0.25">
      <c r="A86" t="s">
        <v>400</v>
      </c>
    </row>
    <row r="88" spans="1:6" x14ac:dyDescent="0.25">
      <c r="A88" t="s">
        <v>93</v>
      </c>
    </row>
    <row r="89" spans="1:6" x14ac:dyDescent="0.25">
      <c r="A89" t="s">
        <v>401</v>
      </c>
    </row>
    <row r="91" spans="1:6" x14ac:dyDescent="0.25">
      <c r="A91" t="s">
        <v>402</v>
      </c>
    </row>
    <row r="92" spans="1:6" x14ac:dyDescent="0.25">
      <c r="A92" t="s">
        <v>403</v>
      </c>
    </row>
    <row r="94" spans="1:6" x14ac:dyDescent="0.25">
      <c r="A94" t="s">
        <v>404</v>
      </c>
    </row>
    <row r="95" spans="1:6" x14ac:dyDescent="0.25">
      <c r="A95" t="s">
        <v>405</v>
      </c>
      <c r="B95" t="s">
        <v>406</v>
      </c>
      <c r="C95" t="s">
        <v>407</v>
      </c>
      <c r="D95" t="s">
        <v>408</v>
      </c>
      <c r="E95" t="s">
        <v>409</v>
      </c>
      <c r="F95" t="s">
        <v>410</v>
      </c>
    </row>
    <row r="96" spans="1:6" x14ac:dyDescent="0.25">
      <c r="A96" t="s">
        <v>411</v>
      </c>
    </row>
    <row r="97" spans="1:1" x14ac:dyDescent="0.25">
      <c r="A97" t="s">
        <v>412</v>
      </c>
    </row>
    <row r="98" spans="1:1" x14ac:dyDescent="0.25">
      <c r="A98" t="s">
        <v>413</v>
      </c>
    </row>
    <row r="100" spans="1:1" x14ac:dyDescent="0.25">
      <c r="A100" t="s">
        <v>414</v>
      </c>
    </row>
    <row r="102" spans="1:1" x14ac:dyDescent="0.25">
      <c r="A102" t="s">
        <v>415</v>
      </c>
    </row>
    <row r="104" spans="1:1" x14ac:dyDescent="0.25">
      <c r="A104" s="224" t="s">
        <v>416</v>
      </c>
    </row>
    <row r="105" spans="1:1" x14ac:dyDescent="0.25">
      <c r="A105" s="224" t="s">
        <v>416</v>
      </c>
    </row>
    <row r="107" spans="1:1" x14ac:dyDescent="0.25">
      <c r="A107" t="s">
        <v>417</v>
      </c>
    </row>
    <row r="108" spans="1:1" x14ac:dyDescent="0.25">
      <c r="A108" t="s">
        <v>417</v>
      </c>
    </row>
    <row r="109" spans="1:1" x14ac:dyDescent="0.25">
      <c r="A109" s="224" t="s">
        <v>418</v>
      </c>
    </row>
    <row r="110" spans="1:1" x14ac:dyDescent="0.25">
      <c r="A110" t="s">
        <v>419</v>
      </c>
    </row>
    <row r="112" spans="1:1" x14ac:dyDescent="0.25">
      <c r="A112" t="s">
        <v>420</v>
      </c>
    </row>
    <row r="113" spans="1:10" x14ac:dyDescent="0.25">
      <c r="A113" t="s">
        <v>421</v>
      </c>
      <c r="B113" t="s">
        <v>422</v>
      </c>
    </row>
    <row r="114" spans="1:10" x14ac:dyDescent="0.25">
      <c r="A114" s="224" t="s">
        <v>423</v>
      </c>
    </row>
    <row r="115" spans="1:10" x14ac:dyDescent="0.25">
      <c r="A115" t="s">
        <v>424</v>
      </c>
    </row>
    <row r="116" spans="1:10" x14ac:dyDescent="0.25">
      <c r="A116" t="s">
        <v>425</v>
      </c>
    </row>
    <row r="117" spans="1:10" x14ac:dyDescent="0.25">
      <c r="A117" t="s">
        <v>426</v>
      </c>
    </row>
    <row r="119" spans="1:10" x14ac:dyDescent="0.25">
      <c r="A119" t="s">
        <v>136</v>
      </c>
      <c r="B119" t="s">
        <v>334</v>
      </c>
    </row>
    <row r="120" spans="1:10" x14ac:dyDescent="0.25">
      <c r="A120" t="s">
        <v>427</v>
      </c>
      <c r="B120" s="224" t="s">
        <v>428</v>
      </c>
    </row>
    <row r="121" spans="1:10" x14ac:dyDescent="0.25">
      <c r="A121" t="s">
        <v>429</v>
      </c>
    </row>
    <row r="123" spans="1:10" x14ac:dyDescent="0.25">
      <c r="A123" t="s">
        <v>430</v>
      </c>
    </row>
    <row r="124" spans="1:10" x14ac:dyDescent="0.25">
      <c r="A124" t="s">
        <v>70</v>
      </c>
    </row>
    <row r="125" spans="1:10" x14ac:dyDescent="0.25">
      <c r="A125" t="s">
        <v>70</v>
      </c>
      <c r="B125" t="s">
        <v>59</v>
      </c>
      <c r="C125" t="s">
        <v>60</v>
      </c>
      <c r="D125" t="s">
        <v>431</v>
      </c>
      <c r="E125" t="s">
        <v>432</v>
      </c>
      <c r="F125" t="s">
        <v>433</v>
      </c>
      <c r="G125" t="s">
        <v>434</v>
      </c>
    </row>
    <row r="126" spans="1:10" x14ac:dyDescent="0.25">
      <c r="A126" s="243" t="s">
        <v>292</v>
      </c>
      <c r="B126" s="243"/>
      <c r="C126" s="243">
        <v>9.2235061728395058E-4</v>
      </c>
      <c r="D126" s="243"/>
      <c r="E126" s="243"/>
      <c r="F126" s="244">
        <v>0</v>
      </c>
      <c r="G126" s="243" t="s">
        <v>296</v>
      </c>
      <c r="H126" s="243"/>
      <c r="I126" s="243"/>
      <c r="J126" s="243"/>
    </row>
    <row r="127" spans="1:10" x14ac:dyDescent="0.25">
      <c r="A127" s="243" t="s">
        <v>257</v>
      </c>
      <c r="B127" s="243"/>
      <c r="C127" s="243">
        <v>2.316171245395656E-7</v>
      </c>
      <c r="D127" s="243"/>
      <c r="E127" s="243"/>
      <c r="F127" s="244">
        <v>0</v>
      </c>
      <c r="G127" s="243" t="s">
        <v>297</v>
      </c>
      <c r="H127" s="243"/>
      <c r="I127" s="243"/>
      <c r="J127" s="243"/>
    </row>
    <row r="128" spans="1:10" x14ac:dyDescent="0.25">
      <c r="A128" s="243" t="s">
        <v>293</v>
      </c>
      <c r="B128" s="243"/>
      <c r="C128" s="243">
        <v>2.2209861257218617E-7</v>
      </c>
      <c r="D128" s="243"/>
      <c r="E128" s="243"/>
      <c r="F128" s="244">
        <v>0</v>
      </c>
      <c r="G128" s="243" t="s">
        <v>298</v>
      </c>
      <c r="H128" s="243"/>
      <c r="I128" s="243"/>
      <c r="J128" s="243"/>
    </row>
    <row r="129" spans="1:10" x14ac:dyDescent="0.25">
      <c r="A129" s="243" t="s">
        <v>263</v>
      </c>
      <c r="B129" s="243"/>
      <c r="C129" s="243">
        <v>2.3161712453956557E-7</v>
      </c>
      <c r="D129" s="243"/>
      <c r="E129" s="243"/>
      <c r="F129" s="244">
        <v>0</v>
      </c>
      <c r="G129" s="243" t="s">
        <v>299</v>
      </c>
      <c r="H129" s="243"/>
      <c r="I129" s="243"/>
      <c r="J129" s="243"/>
    </row>
    <row r="130" spans="1:10" x14ac:dyDescent="0.25">
      <c r="A130" s="243" t="s">
        <v>264</v>
      </c>
      <c r="B130" s="243"/>
      <c r="C130" s="243">
        <v>2.1670478912400453E-6</v>
      </c>
      <c r="D130" s="243"/>
      <c r="E130" s="243"/>
      <c r="F130" s="244">
        <v>0</v>
      </c>
      <c r="G130" s="243" t="s">
        <v>300</v>
      </c>
      <c r="H130" s="243"/>
      <c r="I130" s="243"/>
      <c r="J130" s="243"/>
    </row>
    <row r="131" spans="1:10" x14ac:dyDescent="0.25">
      <c r="A131" s="243" t="s">
        <v>294</v>
      </c>
      <c r="B131" s="243"/>
      <c r="C131" s="243">
        <v>1.0187980642418425E-5</v>
      </c>
      <c r="D131" s="243"/>
      <c r="E131" s="243"/>
      <c r="F131" s="244">
        <v>0</v>
      </c>
      <c r="G131" s="243" t="s">
        <v>301</v>
      </c>
      <c r="H131" s="243"/>
      <c r="I131" s="243"/>
      <c r="J131" s="243"/>
    </row>
    <row r="132" spans="1:10" x14ac:dyDescent="0.25">
      <c r="A132" t="s">
        <v>93</v>
      </c>
      <c r="B132" s="243" t="s">
        <v>101</v>
      </c>
    </row>
    <row r="133" spans="1:10" x14ac:dyDescent="0.25">
      <c r="A133" t="s">
        <v>436</v>
      </c>
    </row>
    <row r="134" spans="1:10" x14ac:dyDescent="0.25">
      <c r="A134" s="224" t="s">
        <v>70</v>
      </c>
      <c r="B134" t="s">
        <v>228</v>
      </c>
      <c r="C134" t="s">
        <v>437</v>
      </c>
      <c r="D134" t="s">
        <v>78</v>
      </c>
      <c r="E134" t="s">
        <v>77</v>
      </c>
      <c r="F134" t="s">
        <v>63</v>
      </c>
      <c r="G134" t="s">
        <v>438</v>
      </c>
      <c r="H134" t="s">
        <v>433</v>
      </c>
      <c r="I134" t="s">
        <v>76</v>
      </c>
      <c r="J134" t="s">
        <v>439</v>
      </c>
    </row>
    <row r="135" spans="1:10" x14ac:dyDescent="0.25">
      <c r="A135" s="243"/>
      <c r="B135" s="243" t="s">
        <v>309</v>
      </c>
      <c r="C135" s="243"/>
      <c r="D135" s="243">
        <v>1</v>
      </c>
      <c r="E135" s="243">
        <v>1</v>
      </c>
      <c r="F135" s="243"/>
      <c r="G135" s="243" t="s">
        <v>98</v>
      </c>
      <c r="H135" s="244">
        <v>0</v>
      </c>
      <c r="I135" s="243" t="s">
        <v>310</v>
      </c>
      <c r="J135" s="243" t="s">
        <v>310</v>
      </c>
    </row>
    <row r="136" spans="1:10" x14ac:dyDescent="0.25">
      <c r="A136" t="s">
        <v>440</v>
      </c>
    </row>
    <row r="137" spans="1:10" x14ac:dyDescent="0.25">
      <c r="A137" s="224" t="s">
        <v>70</v>
      </c>
      <c r="B137" t="s">
        <v>228</v>
      </c>
      <c r="C137" t="s">
        <v>437</v>
      </c>
      <c r="D137" t="s">
        <v>78</v>
      </c>
      <c r="E137" t="s">
        <v>77</v>
      </c>
      <c r="F137" t="s">
        <v>63</v>
      </c>
      <c r="G137" t="s">
        <v>438</v>
      </c>
      <c r="H137" t="s">
        <v>433</v>
      </c>
      <c r="I137" t="s">
        <v>76</v>
      </c>
      <c r="J137" t="s">
        <v>439</v>
      </c>
    </row>
    <row r="138" spans="1:10" x14ac:dyDescent="0.25">
      <c r="A138" s="243"/>
      <c r="B138" s="243" t="s">
        <v>309</v>
      </c>
      <c r="C138" s="243"/>
      <c r="D138" s="243">
        <v>1</v>
      </c>
      <c r="E138" s="243">
        <v>1</v>
      </c>
      <c r="F138" s="243"/>
      <c r="G138" s="243" t="s">
        <v>98</v>
      </c>
      <c r="H138" s="244">
        <v>0</v>
      </c>
      <c r="I138" s="243" t="s">
        <v>82</v>
      </c>
      <c r="J138" s="243" t="s">
        <v>82</v>
      </c>
    </row>
    <row r="139" spans="1:10" x14ac:dyDescent="0.25">
      <c r="A139" s="243" t="s">
        <v>292</v>
      </c>
      <c r="B139" s="243" t="s">
        <v>83</v>
      </c>
      <c r="C139" s="243"/>
      <c r="D139" s="243">
        <v>9.2235061728395058E-4</v>
      </c>
      <c r="E139" s="243">
        <v>1</v>
      </c>
      <c r="F139" s="243"/>
      <c r="G139" s="243"/>
      <c r="H139" s="244">
        <v>0</v>
      </c>
      <c r="I139" s="243" t="s">
        <v>84</v>
      </c>
      <c r="J139" s="243" t="s">
        <v>84</v>
      </c>
    </row>
    <row r="140" spans="1:10" x14ac:dyDescent="0.25">
      <c r="A140" s="243" t="s">
        <v>257</v>
      </c>
      <c r="B140" s="243" t="s">
        <v>88</v>
      </c>
      <c r="C140" s="243"/>
      <c r="D140" s="243">
        <v>2.316171245395656E-7</v>
      </c>
      <c r="E140" s="243">
        <v>1</v>
      </c>
      <c r="F140" s="243"/>
      <c r="G140" s="243"/>
      <c r="H140" s="244">
        <v>0</v>
      </c>
      <c r="I140" s="243" t="s">
        <v>84</v>
      </c>
      <c r="J140" s="243" t="s">
        <v>84</v>
      </c>
    </row>
    <row r="141" spans="1:10" x14ac:dyDescent="0.25">
      <c r="A141" s="243" t="s">
        <v>293</v>
      </c>
      <c r="B141" s="243" t="s">
        <v>89</v>
      </c>
      <c r="C141" s="243"/>
      <c r="D141" s="243">
        <v>2.2209861257218617E-7</v>
      </c>
      <c r="E141" s="243">
        <v>1</v>
      </c>
      <c r="F141" s="243"/>
      <c r="G141" s="243"/>
      <c r="H141" s="244">
        <v>0</v>
      </c>
      <c r="I141" s="243" t="s">
        <v>84</v>
      </c>
      <c r="J141" s="243" t="s">
        <v>84</v>
      </c>
    </row>
    <row r="142" spans="1:10" x14ac:dyDescent="0.25">
      <c r="A142" s="243" t="s">
        <v>263</v>
      </c>
      <c r="B142" s="243" t="s">
        <v>86</v>
      </c>
      <c r="C142" s="243"/>
      <c r="D142" s="243">
        <v>2.3161712453956557E-7</v>
      </c>
      <c r="E142" s="243">
        <v>1</v>
      </c>
      <c r="F142" s="243"/>
      <c r="G142" s="243"/>
      <c r="H142" s="244">
        <v>0</v>
      </c>
      <c r="I142" s="243" t="s">
        <v>84</v>
      </c>
      <c r="J142" s="243" t="s">
        <v>84</v>
      </c>
    </row>
    <row r="143" spans="1:10" x14ac:dyDescent="0.25">
      <c r="A143" s="243" t="s">
        <v>264</v>
      </c>
      <c r="B143" s="243" t="s">
        <v>87</v>
      </c>
      <c r="C143" s="243"/>
      <c r="D143" s="243">
        <v>2.1670478912400453E-6</v>
      </c>
      <c r="E143" s="243">
        <v>1</v>
      </c>
      <c r="F143" s="243"/>
      <c r="G143" s="243"/>
      <c r="H143" s="244">
        <v>0</v>
      </c>
      <c r="I143" s="243" t="s">
        <v>84</v>
      </c>
      <c r="J143" s="243" t="s">
        <v>84</v>
      </c>
    </row>
    <row r="144" spans="1:10" x14ac:dyDescent="0.25">
      <c r="A144" s="243" t="s">
        <v>294</v>
      </c>
      <c r="B144" s="243" t="s">
        <v>85</v>
      </c>
      <c r="C144" s="243"/>
      <c r="D144" s="243">
        <v>1.0187980642418425E-5</v>
      </c>
      <c r="E144" s="243">
        <v>1</v>
      </c>
      <c r="F144" s="243"/>
      <c r="G144" s="243"/>
      <c r="H144" s="244">
        <v>0</v>
      </c>
      <c r="I144" s="243" t="s">
        <v>84</v>
      </c>
      <c r="J144" s="243" t="s">
        <v>84</v>
      </c>
    </row>
    <row r="145" spans="1:10" x14ac:dyDescent="0.25">
      <c r="A145" t="s">
        <v>439</v>
      </c>
    </row>
    <row r="147" spans="1:10" x14ac:dyDescent="0.25">
      <c r="A147" t="s">
        <v>441</v>
      </c>
    </row>
    <row r="148" spans="1:10" x14ac:dyDescent="0.25">
      <c r="A148" s="224" t="s">
        <v>70</v>
      </c>
      <c r="B148" t="s">
        <v>228</v>
      </c>
      <c r="C148" t="s">
        <v>442</v>
      </c>
      <c r="D148" t="s">
        <v>78</v>
      </c>
      <c r="E148" t="s">
        <v>443</v>
      </c>
      <c r="F148" t="s">
        <v>63</v>
      </c>
      <c r="G148" t="s">
        <v>444</v>
      </c>
      <c r="H148" t="s">
        <v>445</v>
      </c>
      <c r="I148" t="s">
        <v>63</v>
      </c>
    </row>
    <row r="149" spans="1:10" x14ac:dyDescent="0.25">
      <c r="A149" t="s">
        <v>446</v>
      </c>
    </row>
    <row r="150" spans="1:10" x14ac:dyDescent="0.25">
      <c r="A150" s="224" t="s">
        <v>70</v>
      </c>
      <c r="B150" t="s">
        <v>447</v>
      </c>
      <c r="C150" t="s">
        <v>448</v>
      </c>
      <c r="D150" t="s">
        <v>63</v>
      </c>
      <c r="E150" s="224" t="s">
        <v>449</v>
      </c>
      <c r="F150" t="s">
        <v>63</v>
      </c>
      <c r="G150" t="s">
        <v>444</v>
      </c>
      <c r="H150" t="s">
        <v>445</v>
      </c>
      <c r="I150" t="s">
        <v>63</v>
      </c>
    </row>
    <row r="151" spans="1:10" x14ac:dyDescent="0.25">
      <c r="A151" t="s">
        <v>450</v>
      </c>
    </row>
    <row r="152" spans="1:10" x14ac:dyDescent="0.25">
      <c r="A152" s="224" t="s">
        <v>70</v>
      </c>
      <c r="B152" t="s">
        <v>451</v>
      </c>
      <c r="C152" t="s">
        <v>448</v>
      </c>
      <c r="D152" t="s">
        <v>63</v>
      </c>
      <c r="E152" t="s">
        <v>452</v>
      </c>
      <c r="F152" t="s">
        <v>63</v>
      </c>
      <c r="G152" t="s">
        <v>444</v>
      </c>
      <c r="H152" t="s">
        <v>445</v>
      </c>
      <c r="I152" t="s">
        <v>63</v>
      </c>
    </row>
    <row r="153" spans="1:10" x14ac:dyDescent="0.25">
      <c r="A153" t="s">
        <v>453</v>
      </c>
    </row>
    <row r="154" spans="1:10" x14ac:dyDescent="0.25">
      <c r="A154" t="s">
        <v>454</v>
      </c>
      <c r="B154">
        <v>1</v>
      </c>
    </row>
    <row r="155" spans="1:10" x14ac:dyDescent="0.25">
      <c r="A155" t="s">
        <v>362</v>
      </c>
      <c r="B155">
        <v>2012</v>
      </c>
    </row>
    <row r="156" spans="1:10" x14ac:dyDescent="0.25">
      <c r="A156" t="s">
        <v>93</v>
      </c>
      <c r="B156" t="s">
        <v>435</v>
      </c>
    </row>
    <row r="157" spans="1:10" x14ac:dyDescent="0.25">
      <c r="A157" t="s">
        <v>439</v>
      </c>
    </row>
    <row r="159" spans="1:10" x14ac:dyDescent="0.25">
      <c r="A159" t="s">
        <v>455</v>
      </c>
    </row>
    <row r="160" spans="1:10" x14ac:dyDescent="0.25">
      <c r="A160" t="s">
        <v>228</v>
      </c>
      <c r="B160" t="s">
        <v>437</v>
      </c>
      <c r="C160" t="s">
        <v>456</v>
      </c>
      <c r="D160" t="s">
        <v>63</v>
      </c>
      <c r="E160" t="s">
        <v>433</v>
      </c>
      <c r="F160" t="s">
        <v>76</v>
      </c>
      <c r="G160" t="s">
        <v>457</v>
      </c>
      <c r="H160" t="s">
        <v>63</v>
      </c>
      <c r="I160" t="s">
        <v>433</v>
      </c>
      <c r="J160" t="s">
        <v>76</v>
      </c>
    </row>
    <row r="161" spans="1:10" x14ac:dyDescent="0.25">
      <c r="A161" t="s">
        <v>458</v>
      </c>
      <c r="B161" t="s">
        <v>459</v>
      </c>
      <c r="C161">
        <v>0</v>
      </c>
      <c r="D161" t="s">
        <v>460</v>
      </c>
      <c r="E161" s="242">
        <v>0</v>
      </c>
      <c r="F161" t="s">
        <v>461</v>
      </c>
      <c r="G161">
        <v>0</v>
      </c>
      <c r="H161" t="s">
        <v>460</v>
      </c>
      <c r="I161" s="242">
        <v>0</v>
      </c>
      <c r="J161" t="s">
        <v>461</v>
      </c>
    </row>
    <row r="162" spans="1:10" x14ac:dyDescent="0.25">
      <c r="A162" t="s">
        <v>462</v>
      </c>
      <c r="B162" t="s">
        <v>459</v>
      </c>
      <c r="C162">
        <v>0</v>
      </c>
      <c r="D162" t="s">
        <v>460</v>
      </c>
      <c r="E162" s="242">
        <v>0</v>
      </c>
      <c r="F162" t="s">
        <v>461</v>
      </c>
      <c r="G162">
        <v>0</v>
      </c>
      <c r="H162" t="s">
        <v>460</v>
      </c>
      <c r="I162" s="242">
        <v>0</v>
      </c>
      <c r="J162" t="s">
        <v>461</v>
      </c>
    </row>
    <row r="163" spans="1:10" x14ac:dyDescent="0.25">
      <c r="A163" t="s">
        <v>463</v>
      </c>
      <c r="B163" t="s">
        <v>459</v>
      </c>
      <c r="C163">
        <v>0</v>
      </c>
      <c r="D163" t="s">
        <v>460</v>
      </c>
      <c r="E163" s="242">
        <v>0</v>
      </c>
      <c r="F163" t="s">
        <v>461</v>
      </c>
      <c r="G163">
        <v>0</v>
      </c>
      <c r="H163" t="s">
        <v>460</v>
      </c>
      <c r="I163" s="242">
        <v>0</v>
      </c>
      <c r="J163" t="s">
        <v>461</v>
      </c>
    </row>
    <row r="164" spans="1:10" x14ac:dyDescent="0.25">
      <c r="A164" t="s">
        <v>464</v>
      </c>
      <c r="B164" t="s">
        <v>459</v>
      </c>
      <c r="C164">
        <v>0</v>
      </c>
      <c r="D164" t="s">
        <v>460</v>
      </c>
      <c r="E164" s="242">
        <v>0</v>
      </c>
      <c r="F164" t="s">
        <v>461</v>
      </c>
      <c r="G164">
        <v>0</v>
      </c>
      <c r="H164" t="s">
        <v>460</v>
      </c>
      <c r="I164" s="242">
        <v>0</v>
      </c>
      <c r="J164" t="s">
        <v>461</v>
      </c>
    </row>
    <row r="165" spans="1:10" x14ac:dyDescent="0.25">
      <c r="A165" t="s">
        <v>465</v>
      </c>
      <c r="B165" t="s">
        <v>459</v>
      </c>
      <c r="C165">
        <v>0</v>
      </c>
      <c r="D165" t="s">
        <v>460</v>
      </c>
      <c r="E165" s="242">
        <v>0</v>
      </c>
      <c r="F165" t="s">
        <v>461</v>
      </c>
      <c r="G165">
        <v>0</v>
      </c>
      <c r="H165" t="s">
        <v>460</v>
      </c>
      <c r="I165" s="242">
        <v>0</v>
      </c>
      <c r="J165" t="s">
        <v>461</v>
      </c>
    </row>
    <row r="166" spans="1:10" x14ac:dyDescent="0.25">
      <c r="A166" t="s">
        <v>466</v>
      </c>
    </row>
    <row r="167" spans="1:10" x14ac:dyDescent="0.25">
      <c r="A167" t="s">
        <v>228</v>
      </c>
      <c r="B167" t="s">
        <v>437</v>
      </c>
      <c r="C167" t="s">
        <v>456</v>
      </c>
      <c r="D167" t="s">
        <v>63</v>
      </c>
      <c r="E167" t="s">
        <v>433</v>
      </c>
      <c r="F167" t="s">
        <v>76</v>
      </c>
      <c r="G167" t="s">
        <v>457</v>
      </c>
      <c r="H167" t="s">
        <v>63</v>
      </c>
      <c r="I167" t="s">
        <v>433</v>
      </c>
      <c r="J167" t="s">
        <v>76</v>
      </c>
    </row>
    <row r="168" spans="1:10" x14ac:dyDescent="0.25">
      <c r="A168" t="s">
        <v>467</v>
      </c>
      <c r="B168" t="s">
        <v>468</v>
      </c>
      <c r="C168">
        <v>0</v>
      </c>
      <c r="D168" t="s">
        <v>469</v>
      </c>
      <c r="E168" s="242">
        <v>0</v>
      </c>
      <c r="F168" t="s">
        <v>461</v>
      </c>
      <c r="G168">
        <v>0</v>
      </c>
      <c r="H168" t="s">
        <v>469</v>
      </c>
      <c r="I168" s="242">
        <v>0</v>
      </c>
      <c r="J168" t="s">
        <v>461</v>
      </c>
    </row>
    <row r="169" spans="1:10" x14ac:dyDescent="0.25">
      <c r="A169" t="s">
        <v>470</v>
      </c>
      <c r="B169" t="s">
        <v>468</v>
      </c>
      <c r="C169">
        <v>0</v>
      </c>
      <c r="D169" t="s">
        <v>469</v>
      </c>
      <c r="E169" s="242">
        <v>0</v>
      </c>
      <c r="F169" t="s">
        <v>461</v>
      </c>
      <c r="G169">
        <v>0</v>
      </c>
      <c r="H169" t="s">
        <v>469</v>
      </c>
      <c r="I169" s="242">
        <v>0</v>
      </c>
      <c r="J169" t="s">
        <v>461</v>
      </c>
    </row>
    <row r="170" spans="1:10" x14ac:dyDescent="0.25">
      <c r="A170" t="s">
        <v>471</v>
      </c>
      <c r="B170" t="s">
        <v>459</v>
      </c>
      <c r="C170">
        <v>0</v>
      </c>
      <c r="D170" t="s">
        <v>460</v>
      </c>
      <c r="E170" s="242">
        <v>0</v>
      </c>
      <c r="F170" t="s">
        <v>461</v>
      </c>
      <c r="G170">
        <v>0</v>
      </c>
      <c r="H170" t="s">
        <v>460</v>
      </c>
      <c r="I170" s="242">
        <v>0</v>
      </c>
      <c r="J170" t="s">
        <v>461</v>
      </c>
    </row>
    <row r="171" spans="1:10" x14ac:dyDescent="0.25">
      <c r="A171" t="s">
        <v>472</v>
      </c>
    </row>
    <row r="172" spans="1:10" x14ac:dyDescent="0.25">
      <c r="A172" t="s">
        <v>228</v>
      </c>
      <c r="B172" t="s">
        <v>437</v>
      </c>
      <c r="C172" t="s">
        <v>456</v>
      </c>
      <c r="D172" t="s">
        <v>63</v>
      </c>
      <c r="E172" t="s">
        <v>433</v>
      </c>
      <c r="F172" t="s">
        <v>76</v>
      </c>
      <c r="G172" t="s">
        <v>457</v>
      </c>
      <c r="H172" t="s">
        <v>63</v>
      </c>
      <c r="I172" t="s">
        <v>433</v>
      </c>
      <c r="J172" t="s">
        <v>76</v>
      </c>
    </row>
    <row r="173" spans="1:10" x14ac:dyDescent="0.25">
      <c r="A173" t="s">
        <v>473</v>
      </c>
      <c r="B173" t="s">
        <v>459</v>
      </c>
      <c r="C173">
        <v>0</v>
      </c>
      <c r="D173" t="s">
        <v>460</v>
      </c>
      <c r="E173" s="242">
        <v>0</v>
      </c>
      <c r="F173" t="s">
        <v>461</v>
      </c>
      <c r="G173">
        <v>0</v>
      </c>
      <c r="H173" t="s">
        <v>460</v>
      </c>
      <c r="I173" s="242">
        <v>0</v>
      </c>
      <c r="J173" t="s">
        <v>461</v>
      </c>
    </row>
    <row r="174" spans="1:10" x14ac:dyDescent="0.25">
      <c r="A174" t="s">
        <v>474</v>
      </c>
      <c r="B174" t="s">
        <v>459</v>
      </c>
      <c r="C174">
        <v>0</v>
      </c>
      <c r="D174" t="s">
        <v>460</v>
      </c>
      <c r="E174" s="242">
        <v>0</v>
      </c>
      <c r="F174" t="s">
        <v>461</v>
      </c>
      <c r="G174">
        <v>0</v>
      </c>
      <c r="H174" t="s">
        <v>460</v>
      </c>
      <c r="I174" s="242">
        <v>0</v>
      </c>
      <c r="J174" t="s">
        <v>461</v>
      </c>
    </row>
    <row r="175" spans="1:10" x14ac:dyDescent="0.25">
      <c r="A175" t="s">
        <v>475</v>
      </c>
      <c r="B175" t="s">
        <v>459</v>
      </c>
      <c r="C175">
        <v>0</v>
      </c>
      <c r="D175" t="s">
        <v>460</v>
      </c>
      <c r="E175" s="242">
        <v>0</v>
      </c>
      <c r="F175" t="s">
        <v>461</v>
      </c>
      <c r="G175">
        <v>0</v>
      </c>
      <c r="H175" t="s">
        <v>460</v>
      </c>
      <c r="I175" s="242">
        <v>0</v>
      </c>
      <c r="J175" t="s">
        <v>461</v>
      </c>
    </row>
    <row r="176" spans="1:10" x14ac:dyDescent="0.25">
      <c r="A176" t="s">
        <v>476</v>
      </c>
      <c r="B176" t="s">
        <v>459</v>
      </c>
      <c r="C176">
        <v>0</v>
      </c>
      <c r="D176" t="s">
        <v>460</v>
      </c>
      <c r="E176" s="242">
        <v>0</v>
      </c>
      <c r="F176" t="s">
        <v>461</v>
      </c>
      <c r="G176">
        <v>0</v>
      </c>
      <c r="H176" t="s">
        <v>460</v>
      </c>
      <c r="I176" s="242">
        <v>0</v>
      </c>
      <c r="J176" t="s">
        <v>461</v>
      </c>
    </row>
    <row r="177" spans="1:10" x14ac:dyDescent="0.25">
      <c r="A177" t="s">
        <v>477</v>
      </c>
      <c r="B177" t="s">
        <v>459</v>
      </c>
      <c r="C177">
        <v>0</v>
      </c>
      <c r="D177" t="s">
        <v>460</v>
      </c>
      <c r="E177" s="242">
        <v>0</v>
      </c>
      <c r="F177" t="s">
        <v>461</v>
      </c>
      <c r="G177">
        <v>0</v>
      </c>
      <c r="H177" t="s">
        <v>460</v>
      </c>
      <c r="I177" s="242">
        <v>0</v>
      </c>
      <c r="J177" t="s">
        <v>461</v>
      </c>
    </row>
    <row r="178" spans="1:10" x14ac:dyDescent="0.25">
      <c r="A178" t="s">
        <v>478</v>
      </c>
      <c r="B178" t="s">
        <v>459</v>
      </c>
      <c r="C178">
        <v>0</v>
      </c>
      <c r="D178" t="s">
        <v>460</v>
      </c>
      <c r="E178" s="242">
        <v>0</v>
      </c>
      <c r="F178" t="s">
        <v>461</v>
      </c>
      <c r="G178">
        <v>0</v>
      </c>
      <c r="H178" t="s">
        <v>460</v>
      </c>
      <c r="I178" s="242">
        <v>0</v>
      </c>
      <c r="J178" t="s">
        <v>461</v>
      </c>
    </row>
    <row r="179" spans="1:10" x14ac:dyDescent="0.25">
      <c r="A179" t="s">
        <v>479</v>
      </c>
      <c r="B179" t="s">
        <v>459</v>
      </c>
      <c r="C179">
        <v>0</v>
      </c>
      <c r="D179" t="s">
        <v>460</v>
      </c>
      <c r="E179" s="242">
        <v>0</v>
      </c>
      <c r="F179" t="s">
        <v>461</v>
      </c>
      <c r="G179">
        <v>0</v>
      </c>
      <c r="H179" t="s">
        <v>460</v>
      </c>
      <c r="I179" s="242">
        <v>0</v>
      </c>
      <c r="J179" t="s">
        <v>461</v>
      </c>
    </row>
    <row r="180" spans="1:10" x14ac:dyDescent="0.25">
      <c r="A180" t="s">
        <v>480</v>
      </c>
      <c r="B180" t="s">
        <v>459</v>
      </c>
      <c r="C180">
        <v>0</v>
      </c>
      <c r="D180" t="s">
        <v>460</v>
      </c>
      <c r="E180" s="242">
        <v>0</v>
      </c>
      <c r="F180" t="s">
        <v>461</v>
      </c>
      <c r="G180">
        <v>0</v>
      </c>
      <c r="H180" t="s">
        <v>460</v>
      </c>
      <c r="I180" s="242">
        <v>0</v>
      </c>
      <c r="J180" t="s">
        <v>461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70" zoomScaleNormal="70" workbookViewId="0">
      <selection sqref="A1:L24"/>
    </sheetView>
  </sheetViews>
  <sheetFormatPr defaultRowHeight="15" x14ac:dyDescent="0.25"/>
  <sheetData>
    <row r="1" spans="1:12" x14ac:dyDescent="0.25">
      <c r="A1" s="247"/>
      <c r="B1" s="247"/>
      <c r="C1" s="247"/>
      <c r="D1" s="247"/>
      <c r="E1" s="247"/>
      <c r="F1" s="247"/>
      <c r="G1" s="247"/>
      <c r="H1" s="247"/>
      <c r="I1" s="247"/>
      <c r="J1" s="247"/>
      <c r="K1" s="247"/>
      <c r="L1" s="247"/>
    </row>
    <row r="2" spans="1:12" x14ac:dyDescent="0.25">
      <c r="A2" s="247"/>
      <c r="B2" s="247"/>
      <c r="C2" s="247"/>
      <c r="D2" s="247"/>
      <c r="E2" s="247"/>
      <c r="F2" s="247"/>
      <c r="G2" s="247"/>
      <c r="H2" s="247"/>
      <c r="I2" s="247"/>
      <c r="J2" s="247"/>
      <c r="K2" s="247"/>
      <c r="L2" s="247"/>
    </row>
    <row r="3" spans="1:12" x14ac:dyDescent="0.25">
      <c r="A3" s="247"/>
      <c r="B3" s="247"/>
      <c r="C3" s="247"/>
      <c r="D3" s="247"/>
      <c r="E3" s="247"/>
      <c r="F3" s="247"/>
      <c r="G3" s="247"/>
      <c r="H3" s="247"/>
      <c r="I3" s="247"/>
      <c r="J3" s="247"/>
      <c r="K3" s="247"/>
      <c r="L3" s="247"/>
    </row>
    <row r="4" spans="1:12" x14ac:dyDescent="0.25">
      <c r="A4" s="247"/>
      <c r="B4" s="247"/>
      <c r="C4" s="247"/>
      <c r="D4" s="247"/>
      <c r="E4" s="247"/>
      <c r="F4" s="247"/>
      <c r="G4" s="247"/>
      <c r="H4" s="247"/>
      <c r="I4" s="247"/>
      <c r="J4" s="247"/>
      <c r="K4" s="247"/>
      <c r="L4" s="247"/>
    </row>
    <row r="5" spans="1:12" x14ac:dyDescent="0.25">
      <c r="A5" s="247"/>
      <c r="B5" s="247"/>
      <c r="C5" s="247"/>
      <c r="D5" s="247"/>
      <c r="E5" s="247"/>
      <c r="F5" s="247"/>
      <c r="G5" s="247"/>
      <c r="H5" s="247"/>
      <c r="I5" s="247"/>
      <c r="J5" s="247"/>
      <c r="K5" s="247"/>
      <c r="L5" s="247"/>
    </row>
    <row r="6" spans="1:12" x14ac:dyDescent="0.25">
      <c r="A6" s="247"/>
      <c r="B6" s="247"/>
      <c r="C6" s="247"/>
      <c r="D6" s="247"/>
      <c r="E6" s="247"/>
      <c r="F6" s="247"/>
      <c r="G6" s="247"/>
      <c r="H6" s="247"/>
      <c r="I6" s="247"/>
      <c r="J6" s="247"/>
      <c r="K6" s="247"/>
      <c r="L6" s="247"/>
    </row>
    <row r="7" spans="1:12" x14ac:dyDescent="0.25">
      <c r="A7" s="247"/>
      <c r="B7" s="247"/>
      <c r="C7" s="247"/>
      <c r="D7" s="247"/>
      <c r="E7" s="247"/>
      <c r="F7" s="247"/>
      <c r="G7" s="247"/>
      <c r="H7" s="247"/>
      <c r="I7" s="247"/>
      <c r="J7" s="247"/>
      <c r="K7" s="247"/>
      <c r="L7" s="247"/>
    </row>
    <row r="8" spans="1:12" x14ac:dyDescent="0.25">
      <c r="A8" s="247"/>
      <c r="B8" s="247"/>
      <c r="C8" s="247"/>
      <c r="D8" s="247"/>
      <c r="E8" s="247"/>
      <c r="F8" s="247"/>
      <c r="G8" s="247"/>
      <c r="H8" s="247"/>
      <c r="I8" s="247"/>
      <c r="J8" s="247"/>
      <c r="K8" s="247"/>
      <c r="L8" s="247"/>
    </row>
    <row r="9" spans="1:12" x14ac:dyDescent="0.25">
      <c r="A9" s="247"/>
      <c r="B9" s="247"/>
      <c r="C9" s="247"/>
      <c r="D9" s="247"/>
      <c r="E9" s="247"/>
      <c r="F9" s="247"/>
      <c r="G9" s="247"/>
      <c r="H9" s="247"/>
      <c r="I9" s="247"/>
      <c r="J9" s="247"/>
      <c r="K9" s="247"/>
      <c r="L9" s="247"/>
    </row>
    <row r="10" spans="1:12" x14ac:dyDescent="0.25">
      <c r="A10" s="247"/>
      <c r="B10" s="247"/>
      <c r="C10" s="247"/>
      <c r="D10" s="247"/>
      <c r="E10" s="247"/>
      <c r="F10" s="247"/>
      <c r="G10" s="247"/>
      <c r="H10" s="247"/>
      <c r="I10" s="247"/>
      <c r="J10" s="247"/>
      <c r="K10" s="247"/>
      <c r="L10" s="247"/>
    </row>
    <row r="11" spans="1:12" x14ac:dyDescent="0.25">
      <c r="A11" s="247"/>
      <c r="B11" s="247"/>
      <c r="C11" s="247"/>
      <c r="D11" s="247"/>
      <c r="E11" s="247"/>
      <c r="F11" s="247"/>
      <c r="G11" s="247"/>
      <c r="H11" s="247"/>
      <c r="I11" s="247"/>
      <c r="J11" s="247"/>
      <c r="K11" s="247"/>
      <c r="L11" s="247"/>
    </row>
    <row r="12" spans="1:12" x14ac:dyDescent="0.25">
      <c r="A12" s="247"/>
      <c r="B12" s="247"/>
      <c r="C12" s="247"/>
      <c r="D12" s="247"/>
      <c r="E12" s="247"/>
      <c r="F12" s="247"/>
      <c r="G12" s="247"/>
      <c r="H12" s="247"/>
      <c r="I12" s="247"/>
      <c r="J12" s="247"/>
      <c r="K12" s="247"/>
      <c r="L12" s="247"/>
    </row>
    <row r="13" spans="1:12" x14ac:dyDescent="0.25">
      <c r="A13" s="247"/>
      <c r="B13" s="247"/>
      <c r="C13" s="247"/>
      <c r="D13" s="247"/>
      <c r="E13" s="247"/>
      <c r="F13" s="247"/>
      <c r="G13" s="247"/>
      <c r="H13" s="247"/>
      <c r="I13" s="247"/>
      <c r="J13" s="247"/>
      <c r="K13" s="247"/>
      <c r="L13" s="247"/>
    </row>
    <row r="14" spans="1:12" x14ac:dyDescent="0.25">
      <c r="A14" s="247"/>
      <c r="B14" s="247"/>
      <c r="C14" s="247"/>
      <c r="D14" s="247"/>
      <c r="E14" s="247"/>
      <c r="F14" s="247"/>
      <c r="G14" s="247"/>
      <c r="H14" s="247"/>
      <c r="I14" s="247"/>
      <c r="J14" s="247"/>
      <c r="K14" s="247"/>
      <c r="L14" s="247"/>
    </row>
    <row r="15" spans="1:12" x14ac:dyDescent="0.25">
      <c r="A15" s="247"/>
      <c r="B15" s="247"/>
      <c r="C15" s="247"/>
      <c r="D15" s="247"/>
      <c r="E15" s="247"/>
      <c r="F15" s="247"/>
      <c r="G15" s="247"/>
      <c r="H15" s="247"/>
      <c r="I15" s="247"/>
      <c r="J15" s="247"/>
      <c r="K15" s="247"/>
      <c r="L15" s="247"/>
    </row>
    <row r="16" spans="1:12" x14ac:dyDescent="0.25">
      <c r="A16" s="247"/>
      <c r="B16" s="247"/>
      <c r="C16" s="247"/>
      <c r="D16" s="247"/>
      <c r="E16" s="247"/>
      <c r="F16" s="247"/>
      <c r="G16" s="247"/>
      <c r="H16" s="247"/>
      <c r="I16" s="247"/>
      <c r="J16" s="247"/>
      <c r="K16" s="247"/>
      <c r="L16" s="247"/>
    </row>
    <row r="17" spans="1:12" x14ac:dyDescent="0.25">
      <c r="A17" s="247"/>
      <c r="B17" s="247"/>
      <c r="C17" s="247"/>
      <c r="D17" s="247"/>
      <c r="E17" s="247"/>
      <c r="F17" s="247"/>
      <c r="G17" s="247"/>
      <c r="H17" s="247"/>
      <c r="I17" s="247"/>
      <c r="J17" s="247"/>
      <c r="K17" s="247"/>
      <c r="L17" s="247"/>
    </row>
    <row r="18" spans="1:12" x14ac:dyDescent="0.25">
      <c r="A18" s="247"/>
      <c r="B18" s="247"/>
      <c r="C18" s="247"/>
      <c r="D18" s="247"/>
      <c r="E18" s="247"/>
      <c r="F18" s="247"/>
      <c r="G18" s="247"/>
      <c r="H18" s="247"/>
      <c r="I18" s="247"/>
      <c r="J18" s="247"/>
      <c r="K18" s="247"/>
      <c r="L18" s="247"/>
    </row>
    <row r="19" spans="1:12" x14ac:dyDescent="0.25">
      <c r="A19" s="247"/>
      <c r="B19" s="247"/>
      <c r="C19" s="247"/>
      <c r="D19" s="247"/>
      <c r="E19" s="247"/>
      <c r="F19" s="247"/>
      <c r="G19" s="247"/>
      <c r="H19" s="247"/>
      <c r="I19" s="247"/>
      <c r="J19" s="247"/>
      <c r="K19" s="247"/>
      <c r="L19" s="247"/>
    </row>
    <row r="20" spans="1:12" x14ac:dyDescent="0.25">
      <c r="A20" s="247"/>
      <c r="B20" s="247"/>
      <c r="C20" s="247"/>
      <c r="D20" s="247"/>
      <c r="E20" s="247"/>
      <c r="F20" s="247"/>
      <c r="G20" s="247"/>
      <c r="H20" s="247"/>
      <c r="I20" s="247"/>
      <c r="J20" s="247"/>
      <c r="K20" s="247"/>
      <c r="L20" s="247"/>
    </row>
    <row r="21" spans="1:12" x14ac:dyDescent="0.25">
      <c r="A21" s="247"/>
      <c r="B21" s="247"/>
      <c r="C21" s="247"/>
      <c r="D21" s="247"/>
      <c r="E21" s="247"/>
      <c r="F21" s="247"/>
      <c r="G21" s="247"/>
      <c r="H21" s="247"/>
      <c r="I21" s="247"/>
      <c r="J21" s="247"/>
      <c r="K21" s="247"/>
      <c r="L21" s="247"/>
    </row>
    <row r="22" spans="1:12" x14ac:dyDescent="0.25">
      <c r="A22" s="247"/>
      <c r="B22" s="247"/>
      <c r="C22" s="247"/>
      <c r="D22" s="247"/>
      <c r="E22" s="247"/>
      <c r="F22" s="247"/>
      <c r="G22" s="247"/>
      <c r="H22" s="247"/>
      <c r="I22" s="247"/>
      <c r="J22" s="247"/>
      <c r="K22" s="247"/>
      <c r="L22" s="247"/>
    </row>
    <row r="23" spans="1:12" x14ac:dyDescent="0.25">
      <c r="A23" s="247"/>
      <c r="B23" s="247"/>
      <c r="C23" s="247"/>
      <c r="D23" s="247"/>
      <c r="E23" s="247"/>
      <c r="F23" s="247"/>
      <c r="G23" s="247"/>
      <c r="H23" s="247"/>
      <c r="I23" s="247"/>
      <c r="J23" s="247"/>
      <c r="K23" s="247"/>
      <c r="L23" s="247"/>
    </row>
    <row r="24" spans="1:12" x14ac:dyDescent="0.25">
      <c r="A24" s="247"/>
      <c r="B24" s="247"/>
      <c r="C24" s="247"/>
      <c r="D24" s="247"/>
      <c r="E24" s="247"/>
      <c r="F24" s="247"/>
      <c r="G24" s="247"/>
      <c r="H24" s="247"/>
      <c r="I24" s="247"/>
      <c r="J24" s="247"/>
      <c r="K24" s="247"/>
      <c r="L24" s="24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4"/>
  <sheetViews>
    <sheetView showGridLines="0" tabSelected="1" topLeftCell="A7" zoomScale="90" zoomScaleNormal="90" zoomScalePageLayoutView="40" workbookViewId="0">
      <selection activeCell="E26" sqref="E26"/>
    </sheetView>
  </sheetViews>
  <sheetFormatPr defaultColWidth="9.140625" defaultRowHeight="12.75" x14ac:dyDescent="0.2"/>
  <cols>
    <col min="1" max="1" width="1.85546875" style="2" customWidth="1"/>
    <col min="2" max="2" width="3.5703125" style="78"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8" t="s">
        <v>0</v>
      </c>
      <c r="C1" s="258"/>
      <c r="D1" s="258"/>
      <c r="E1" s="258"/>
      <c r="F1" s="258"/>
      <c r="G1" s="258"/>
      <c r="H1" s="258"/>
      <c r="I1" s="258"/>
      <c r="J1" s="258"/>
      <c r="K1" s="258"/>
      <c r="L1" s="258"/>
      <c r="M1" s="258"/>
      <c r="N1" s="258"/>
      <c r="O1" s="258"/>
      <c r="P1" s="258"/>
      <c r="Q1" s="258"/>
    </row>
    <row r="2" spans="1:25" ht="20.25" x14ac:dyDescent="0.3">
      <c r="B2" s="258" t="s">
        <v>39</v>
      </c>
      <c r="C2" s="258"/>
      <c r="D2" s="258"/>
      <c r="E2" s="258"/>
      <c r="F2" s="258"/>
      <c r="G2" s="258"/>
      <c r="H2" s="258"/>
      <c r="I2" s="258"/>
      <c r="J2" s="258"/>
      <c r="K2" s="258"/>
      <c r="L2" s="258"/>
      <c r="M2" s="258"/>
      <c r="N2" s="258"/>
      <c r="O2" s="258"/>
      <c r="P2" s="258"/>
      <c r="Q2" s="258"/>
    </row>
    <row r="3" spans="1:25" ht="5.25" customHeight="1" x14ac:dyDescent="0.2">
      <c r="B3" s="6"/>
      <c r="C3" s="2"/>
      <c r="D3" s="2"/>
      <c r="E3" s="2"/>
      <c r="F3" s="2"/>
      <c r="G3" s="2"/>
      <c r="H3" s="2"/>
      <c r="J3" s="2"/>
      <c r="K3" s="2"/>
      <c r="L3" s="2"/>
      <c r="M3" s="2"/>
      <c r="N3" s="2"/>
      <c r="O3" s="2"/>
      <c r="P3" s="2"/>
    </row>
    <row r="4" spans="1:25" ht="13.5" thickBot="1" x14ac:dyDescent="0.25">
      <c r="B4" s="270" t="s">
        <v>40</v>
      </c>
      <c r="C4" s="270"/>
      <c r="D4" s="18" t="s">
        <v>306</v>
      </c>
      <c r="E4" s="19"/>
      <c r="F4" s="2"/>
      <c r="G4" s="2"/>
      <c r="H4" s="2"/>
      <c r="J4" s="2"/>
      <c r="K4" s="2"/>
      <c r="L4" s="2"/>
      <c r="M4" s="2"/>
      <c r="N4" s="2"/>
      <c r="O4" s="2"/>
      <c r="P4" s="2"/>
    </row>
    <row r="5" spans="1:25" ht="13.5" thickBot="1" x14ac:dyDescent="0.25">
      <c r="B5" s="270" t="s">
        <v>41</v>
      </c>
      <c r="C5" s="270"/>
      <c r="D5" s="20">
        <v>1</v>
      </c>
      <c r="E5" s="21" t="s">
        <v>42</v>
      </c>
      <c r="F5" s="22" t="s">
        <v>43</v>
      </c>
      <c r="G5" s="272" t="s">
        <v>302</v>
      </c>
      <c r="H5" s="272"/>
      <c r="I5" s="272"/>
      <c r="J5" s="272"/>
      <c r="K5" s="23"/>
      <c r="L5" s="23"/>
      <c r="M5" s="24" t="s">
        <v>17</v>
      </c>
      <c r="N5" s="25" t="str">
        <f>DQI!I8</f>
        <v>2,1,1,1,1</v>
      </c>
      <c r="O5" s="26"/>
      <c r="P5" s="14" t="s">
        <v>44</v>
      </c>
    </row>
    <row r="6" spans="1:25" ht="27.75" customHeight="1" x14ac:dyDescent="0.2">
      <c r="B6" s="273" t="s">
        <v>45</v>
      </c>
      <c r="C6" s="274"/>
      <c r="D6" s="275" t="s">
        <v>307</v>
      </c>
      <c r="E6" s="276"/>
      <c r="F6" s="276"/>
      <c r="G6" s="276"/>
      <c r="H6" s="276"/>
      <c r="I6" s="276"/>
      <c r="J6" s="276"/>
      <c r="K6" s="276"/>
      <c r="L6" s="276"/>
      <c r="M6" s="276"/>
      <c r="N6" s="276"/>
      <c r="O6" s="277"/>
      <c r="P6" s="27"/>
    </row>
    <row r="7" spans="1:25" ht="13.5" thickBot="1" x14ac:dyDescent="0.25">
      <c r="B7" s="6"/>
      <c r="C7" s="2"/>
      <c r="D7" s="2"/>
      <c r="E7" s="2"/>
      <c r="F7" s="2"/>
      <c r="G7" s="2"/>
      <c r="H7" s="2"/>
      <c r="J7" s="2"/>
      <c r="K7" s="2"/>
      <c r="L7" s="2"/>
      <c r="M7" s="2"/>
      <c r="N7" s="2"/>
      <c r="O7" s="2"/>
      <c r="P7" s="2"/>
    </row>
    <row r="8" spans="1:25" s="29" customFormat="1" ht="13.5" thickBot="1" x14ac:dyDescent="0.25">
      <c r="A8" s="28"/>
      <c r="B8" s="278" t="s">
        <v>46</v>
      </c>
      <c r="C8" s="279"/>
      <c r="D8" s="279"/>
      <c r="E8" s="279"/>
      <c r="F8" s="279"/>
      <c r="G8" s="279"/>
      <c r="H8" s="279"/>
      <c r="I8" s="279"/>
      <c r="J8" s="279"/>
      <c r="K8" s="279"/>
      <c r="L8" s="279"/>
      <c r="M8" s="279"/>
      <c r="N8" s="279"/>
      <c r="O8" s="279"/>
      <c r="P8" s="280"/>
      <c r="Q8" s="28"/>
      <c r="R8" s="28"/>
      <c r="S8" s="28"/>
      <c r="T8" s="28"/>
      <c r="U8" s="28"/>
      <c r="V8" s="28"/>
      <c r="W8" s="28"/>
      <c r="X8" s="28"/>
      <c r="Y8" s="28"/>
    </row>
    <row r="9" spans="1:25" x14ac:dyDescent="0.2">
      <c r="B9" s="6"/>
      <c r="C9" s="2"/>
      <c r="D9" s="2"/>
      <c r="E9" s="2"/>
      <c r="F9" s="2"/>
      <c r="G9" s="2"/>
      <c r="H9" s="2"/>
      <c r="J9" s="2"/>
      <c r="K9" s="2"/>
      <c r="L9" s="2"/>
      <c r="M9" s="2"/>
      <c r="N9" s="2"/>
      <c r="O9" s="2"/>
      <c r="P9" s="2"/>
    </row>
    <row r="10" spans="1:25" x14ac:dyDescent="0.2">
      <c r="B10" s="270" t="s">
        <v>47</v>
      </c>
      <c r="C10" s="270"/>
      <c r="D10" s="281" t="s">
        <v>283</v>
      </c>
      <c r="E10" s="282"/>
      <c r="F10" s="2"/>
      <c r="G10" s="30" t="s">
        <v>48</v>
      </c>
      <c r="H10" s="31"/>
      <c r="I10" s="31"/>
      <c r="J10" s="31"/>
      <c r="K10" s="31"/>
      <c r="L10" s="31"/>
      <c r="M10" s="31"/>
      <c r="N10" s="31"/>
      <c r="O10" s="32"/>
      <c r="P10" s="2"/>
    </row>
    <row r="11" spans="1:25" x14ac:dyDescent="0.2">
      <c r="B11" s="283" t="s">
        <v>49</v>
      </c>
      <c r="C11" s="284"/>
      <c r="D11" s="285" t="s">
        <v>283</v>
      </c>
      <c r="E11" s="282"/>
      <c r="F11" s="2"/>
      <c r="G11" s="33" t="str">
        <f>CONCATENATE("Reference Flow: ",D5," ",E5," of ",G5)</f>
        <v>Reference Flow: 1 kg of Coal</v>
      </c>
      <c r="H11" s="34"/>
      <c r="I11" s="34"/>
      <c r="J11" s="34"/>
      <c r="K11" s="34"/>
      <c r="L11" s="34"/>
      <c r="M11" s="34"/>
      <c r="N11" s="34"/>
      <c r="O11" s="35"/>
      <c r="P11" s="2"/>
    </row>
    <row r="12" spans="1:25" x14ac:dyDescent="0.2">
      <c r="B12" s="270" t="s">
        <v>50</v>
      </c>
      <c r="C12" s="270"/>
      <c r="D12" s="271">
        <v>2026</v>
      </c>
      <c r="E12" s="271"/>
      <c r="F12" s="2"/>
      <c r="G12" s="33"/>
      <c r="H12" s="34"/>
      <c r="I12" s="34"/>
      <c r="J12" s="34"/>
      <c r="K12" s="34"/>
      <c r="L12" s="34"/>
      <c r="M12" s="34"/>
      <c r="N12" s="34"/>
      <c r="O12" s="35"/>
      <c r="P12" s="2"/>
    </row>
    <row r="13" spans="1:25" ht="12.75" customHeight="1" x14ac:dyDescent="0.2">
      <c r="B13" s="270" t="s">
        <v>51</v>
      </c>
      <c r="C13" s="270"/>
      <c r="D13" s="271" t="s">
        <v>114</v>
      </c>
      <c r="E13" s="271"/>
      <c r="F13" s="2"/>
      <c r="G13" s="286" t="s">
        <v>333</v>
      </c>
      <c r="H13" s="287"/>
      <c r="I13" s="287"/>
      <c r="J13" s="287"/>
      <c r="K13" s="287"/>
      <c r="L13" s="287"/>
      <c r="M13" s="287"/>
      <c r="N13" s="287"/>
      <c r="O13" s="288"/>
      <c r="P13" s="2"/>
    </row>
    <row r="14" spans="1:25" x14ac:dyDescent="0.2">
      <c r="B14" s="270" t="s">
        <v>52</v>
      </c>
      <c r="C14" s="270"/>
      <c r="D14" s="271" t="s">
        <v>105</v>
      </c>
      <c r="E14" s="271"/>
      <c r="F14" s="2"/>
      <c r="G14" s="286"/>
      <c r="H14" s="287"/>
      <c r="I14" s="287"/>
      <c r="J14" s="287"/>
      <c r="K14" s="287"/>
      <c r="L14" s="287"/>
      <c r="M14" s="287"/>
      <c r="N14" s="287"/>
      <c r="O14" s="288"/>
      <c r="P14" s="2"/>
    </row>
    <row r="15" spans="1:25" x14ac:dyDescent="0.2">
      <c r="B15" s="270" t="s">
        <v>53</v>
      </c>
      <c r="C15" s="270"/>
      <c r="D15" s="271" t="s">
        <v>334</v>
      </c>
      <c r="E15" s="271"/>
      <c r="F15" s="2"/>
      <c r="G15" s="286"/>
      <c r="H15" s="287"/>
      <c r="I15" s="287"/>
      <c r="J15" s="287"/>
      <c r="K15" s="287"/>
      <c r="L15" s="287"/>
      <c r="M15" s="287"/>
      <c r="N15" s="287"/>
      <c r="O15" s="288"/>
      <c r="P15" s="2"/>
    </row>
    <row r="16" spans="1:25" x14ac:dyDescent="0.2">
      <c r="B16" s="270" t="s">
        <v>54</v>
      </c>
      <c r="C16" s="270"/>
      <c r="D16" s="271" t="s">
        <v>101</v>
      </c>
      <c r="E16" s="271"/>
      <c r="F16" s="2"/>
      <c r="G16" s="286"/>
      <c r="H16" s="287"/>
      <c r="I16" s="287"/>
      <c r="J16" s="287"/>
      <c r="K16" s="287"/>
      <c r="L16" s="287"/>
      <c r="M16" s="287"/>
      <c r="N16" s="287"/>
      <c r="O16" s="288"/>
      <c r="P16" s="2"/>
    </row>
    <row r="17" spans="1:25" ht="23.45" customHeight="1" x14ac:dyDescent="0.2">
      <c r="B17" s="290" t="s">
        <v>55</v>
      </c>
      <c r="C17" s="291"/>
      <c r="D17" s="292"/>
      <c r="E17" s="292"/>
      <c r="F17" s="2"/>
      <c r="G17" s="36" t="s">
        <v>308</v>
      </c>
      <c r="H17" s="37"/>
      <c r="I17" s="37"/>
      <c r="J17" s="37"/>
      <c r="K17" s="37"/>
      <c r="L17" s="37"/>
      <c r="M17" s="37"/>
      <c r="N17" s="37"/>
      <c r="O17" s="3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9" customFormat="1" ht="13.5" thickBot="1" x14ac:dyDescent="0.25">
      <c r="A20" s="28"/>
      <c r="B20" s="278" t="s">
        <v>56</v>
      </c>
      <c r="C20" s="279"/>
      <c r="D20" s="279"/>
      <c r="E20" s="279"/>
      <c r="F20" s="279"/>
      <c r="G20" s="279"/>
      <c r="H20" s="279"/>
      <c r="I20" s="279"/>
      <c r="J20" s="279"/>
      <c r="K20" s="279"/>
      <c r="L20" s="279"/>
      <c r="M20" s="279"/>
      <c r="N20" s="279"/>
      <c r="O20" s="279"/>
      <c r="P20" s="280"/>
      <c r="Q20" s="28"/>
      <c r="R20" s="28"/>
      <c r="S20" s="28"/>
      <c r="T20" s="28"/>
      <c r="U20" s="28"/>
      <c r="V20" s="28"/>
      <c r="W20" s="28"/>
      <c r="X20" s="28"/>
      <c r="Y20" s="28"/>
    </row>
    <row r="21" spans="1:25" x14ac:dyDescent="0.2">
      <c r="B21" s="6"/>
      <c r="C21" s="2"/>
      <c r="D21" s="2"/>
      <c r="E21" s="2"/>
      <c r="F21" s="2"/>
      <c r="G21" s="39" t="s">
        <v>57</v>
      </c>
      <c r="H21" s="2"/>
      <c r="J21" s="2"/>
      <c r="K21" s="2"/>
      <c r="L21" s="2"/>
      <c r="M21" s="2"/>
      <c r="N21" s="2"/>
      <c r="O21" s="2"/>
      <c r="P21" s="2"/>
    </row>
    <row r="22" spans="1:25" x14ac:dyDescent="0.2">
      <c r="B22" s="6"/>
      <c r="C22" s="40" t="s">
        <v>58</v>
      </c>
      <c r="D22" s="40" t="s">
        <v>59</v>
      </c>
      <c r="E22" s="40" t="s">
        <v>60</v>
      </c>
      <c r="F22" s="40" t="s">
        <v>61</v>
      </c>
      <c r="G22" s="40" t="s">
        <v>62</v>
      </c>
      <c r="H22" s="40" t="s">
        <v>63</v>
      </c>
      <c r="I22" s="40" t="s">
        <v>64</v>
      </c>
      <c r="J22" s="293" t="s">
        <v>65</v>
      </c>
      <c r="K22" s="294"/>
      <c r="L22" s="294"/>
      <c r="M22" s="294"/>
      <c r="N22" s="294"/>
      <c r="O22" s="294"/>
      <c r="P22" s="295"/>
    </row>
    <row r="23" spans="1:25" x14ac:dyDescent="0.2">
      <c r="B23" s="14">
        <f t="shared" ref="B23:B29" si="0">LEN(C23)</f>
        <v>4</v>
      </c>
      <c r="C23" s="41" t="s">
        <v>292</v>
      </c>
      <c r="D23" s="42"/>
      <c r="E23" s="251">
        <f>'GHG Emissions'!B19</f>
        <v>9.2235061728395058E-4</v>
      </c>
      <c r="F23" s="43"/>
      <c r="G23" s="44"/>
      <c r="H23" s="45" t="s">
        <v>295</v>
      </c>
      <c r="I23" s="43">
        <v>1</v>
      </c>
      <c r="J23" s="285" t="s">
        <v>296</v>
      </c>
      <c r="K23" s="296"/>
      <c r="L23" s="296"/>
      <c r="M23" s="296"/>
      <c r="N23" s="296"/>
      <c r="O23" s="296"/>
      <c r="P23" s="297"/>
    </row>
    <row r="24" spans="1:25" x14ac:dyDescent="0.2">
      <c r="B24" s="14">
        <f t="shared" si="0"/>
        <v>4</v>
      </c>
      <c r="C24" s="41" t="s">
        <v>257</v>
      </c>
      <c r="D24" s="42"/>
      <c r="E24" s="251">
        <f>'Air Pollutant Emissions'!B13</f>
        <v>2.316171245395656E-7</v>
      </c>
      <c r="F24" s="43"/>
      <c r="G24" s="44"/>
      <c r="H24" s="45" t="s">
        <v>295</v>
      </c>
      <c r="I24" s="43">
        <v>1</v>
      </c>
      <c r="J24" s="285" t="s">
        <v>297</v>
      </c>
      <c r="K24" s="296"/>
      <c r="L24" s="296"/>
      <c r="M24" s="296"/>
      <c r="N24" s="296"/>
      <c r="O24" s="296"/>
      <c r="P24" s="297"/>
    </row>
    <row r="25" spans="1:25" x14ac:dyDescent="0.2">
      <c r="B25" s="14">
        <f t="shared" si="0"/>
        <v>4</v>
      </c>
      <c r="C25" s="41" t="s">
        <v>487</v>
      </c>
      <c r="D25" s="42"/>
      <c r="E25" s="251">
        <f>'Air Pollutant Emissions'!B20</f>
        <v>2.2209861257218617E-7</v>
      </c>
      <c r="F25" s="43"/>
      <c r="G25" s="44"/>
      <c r="H25" s="45" t="s">
        <v>295</v>
      </c>
      <c r="I25" s="43">
        <v>1</v>
      </c>
      <c r="J25" s="285" t="s">
        <v>298</v>
      </c>
      <c r="K25" s="296"/>
      <c r="L25" s="296"/>
      <c r="M25" s="296"/>
      <c r="N25" s="296"/>
      <c r="O25" s="296"/>
      <c r="P25" s="297"/>
    </row>
    <row r="26" spans="1:25" x14ac:dyDescent="0.2">
      <c r="B26" s="14"/>
      <c r="C26" s="41" t="s">
        <v>488</v>
      </c>
      <c r="D26" s="42" t="s">
        <v>489</v>
      </c>
      <c r="E26" s="251">
        <f>E24-E25</f>
        <v>9.5185119673794351E-9</v>
      </c>
      <c r="F26" s="43"/>
      <c r="G26" s="44"/>
      <c r="H26" s="45" t="s">
        <v>295</v>
      </c>
      <c r="I26" s="43">
        <v>1</v>
      </c>
      <c r="J26" s="285" t="s">
        <v>490</v>
      </c>
      <c r="K26" s="296"/>
      <c r="L26" s="296"/>
      <c r="M26" s="296"/>
      <c r="N26" s="296"/>
      <c r="O26" s="296"/>
      <c r="P26" s="297"/>
    </row>
    <row r="27" spans="1:25" x14ac:dyDescent="0.2">
      <c r="B27" s="14">
        <f t="shared" si="0"/>
        <v>3</v>
      </c>
      <c r="C27" s="41" t="s">
        <v>263</v>
      </c>
      <c r="D27" s="42"/>
      <c r="E27" s="251">
        <f>'Air Pollutant Emissions'!B27</f>
        <v>2.3161712453956557E-7</v>
      </c>
      <c r="F27" s="43"/>
      <c r="G27" s="44"/>
      <c r="H27" s="45" t="s">
        <v>295</v>
      </c>
      <c r="I27" s="43">
        <v>1</v>
      </c>
      <c r="J27" s="285" t="s">
        <v>299</v>
      </c>
      <c r="K27" s="296"/>
      <c r="L27" s="296"/>
      <c r="M27" s="296"/>
      <c r="N27" s="296"/>
      <c r="O27" s="296"/>
      <c r="P27" s="297"/>
    </row>
    <row r="28" spans="1:25" x14ac:dyDescent="0.2">
      <c r="B28" s="14">
        <f t="shared" si="0"/>
        <v>2</v>
      </c>
      <c r="C28" s="41" t="s">
        <v>264</v>
      </c>
      <c r="D28" s="42"/>
      <c r="E28" s="251">
        <f>'Air Pollutant Emissions'!B34</f>
        <v>2.1670478912400453E-6</v>
      </c>
      <c r="F28" s="43"/>
      <c r="G28" s="44"/>
      <c r="H28" s="45" t="s">
        <v>295</v>
      </c>
      <c r="I28" s="43">
        <v>1</v>
      </c>
      <c r="J28" s="285" t="s">
        <v>300</v>
      </c>
      <c r="K28" s="296"/>
      <c r="L28" s="296"/>
      <c r="M28" s="296"/>
      <c r="N28" s="296"/>
      <c r="O28" s="296"/>
      <c r="P28" s="297"/>
    </row>
    <row r="29" spans="1:25" x14ac:dyDescent="0.2">
      <c r="B29" s="14">
        <f t="shared" si="0"/>
        <v>3</v>
      </c>
      <c r="C29" s="41" t="s">
        <v>294</v>
      </c>
      <c r="D29" s="42"/>
      <c r="E29" s="251">
        <f>'Air Pollutant Emissions'!B41</f>
        <v>1.0187980642418425E-5</v>
      </c>
      <c r="F29" s="43"/>
      <c r="G29" s="44"/>
      <c r="H29" s="45" t="s">
        <v>295</v>
      </c>
      <c r="I29" s="43">
        <v>1</v>
      </c>
      <c r="J29" s="285" t="s">
        <v>301</v>
      </c>
      <c r="K29" s="296"/>
      <c r="L29" s="296"/>
      <c r="M29" s="296"/>
      <c r="N29" s="296"/>
      <c r="O29" s="296"/>
      <c r="P29" s="297"/>
    </row>
    <row r="30" spans="1:25" x14ac:dyDescent="0.2">
      <c r="B30" s="6"/>
      <c r="C30" s="46" t="s">
        <v>66</v>
      </c>
      <c r="D30" s="47" t="s">
        <v>67</v>
      </c>
      <c r="E30" s="48"/>
      <c r="F30" s="48"/>
      <c r="G30" s="48"/>
      <c r="H30" s="49"/>
      <c r="I30" s="50"/>
      <c r="J30" s="51"/>
      <c r="K30" s="51"/>
      <c r="L30" s="51"/>
      <c r="M30" s="51"/>
      <c r="N30" s="51"/>
      <c r="O30" s="51"/>
      <c r="P30" s="52"/>
    </row>
    <row r="31" spans="1:25" ht="13.5" thickBot="1" x14ac:dyDescent="0.25">
      <c r="B31" s="6"/>
      <c r="C31" s="2"/>
      <c r="D31" s="2"/>
      <c r="E31" s="2"/>
      <c r="F31" s="2"/>
      <c r="G31" s="2"/>
      <c r="H31" s="2"/>
      <c r="J31" s="2"/>
      <c r="K31" s="2"/>
      <c r="L31" s="2"/>
      <c r="M31" s="2"/>
      <c r="N31" s="2"/>
      <c r="O31" s="2"/>
      <c r="P31" s="2"/>
    </row>
    <row r="32" spans="1:25" s="29" customFormat="1" ht="13.5" thickBot="1" x14ac:dyDescent="0.25">
      <c r="A32" s="28"/>
      <c r="B32" s="278" t="s">
        <v>68</v>
      </c>
      <c r="C32" s="279"/>
      <c r="D32" s="279"/>
      <c r="E32" s="279"/>
      <c r="F32" s="279"/>
      <c r="G32" s="279"/>
      <c r="H32" s="279"/>
      <c r="I32" s="279"/>
      <c r="J32" s="279"/>
      <c r="K32" s="279"/>
      <c r="L32" s="279"/>
      <c r="M32" s="279"/>
      <c r="N32" s="279"/>
      <c r="O32" s="279"/>
      <c r="P32" s="280"/>
      <c r="Q32" s="28"/>
      <c r="R32" s="28"/>
      <c r="S32" s="28"/>
      <c r="T32" s="28"/>
      <c r="U32" s="28"/>
      <c r="V32" s="28"/>
      <c r="W32" s="28"/>
      <c r="X32" s="28"/>
      <c r="Y32" s="28"/>
    </row>
    <row r="33" spans="1:25" x14ac:dyDescent="0.2">
      <c r="B33" s="6"/>
      <c r="C33" s="2"/>
      <c r="D33" s="2"/>
      <c r="E33" s="2"/>
      <c r="F33" s="2"/>
      <c r="G33" s="2"/>
      <c r="H33" s="39" t="s">
        <v>69</v>
      </c>
      <c r="J33" s="2"/>
      <c r="K33" s="2"/>
      <c r="L33" s="2"/>
      <c r="M33" s="2"/>
      <c r="N33" s="2"/>
      <c r="O33" s="2"/>
      <c r="P33" s="2"/>
    </row>
    <row r="34" spans="1:25" x14ac:dyDescent="0.2">
      <c r="B34" s="6"/>
      <c r="C34" s="40" t="s">
        <v>70</v>
      </c>
      <c r="D34" s="40" t="s">
        <v>71</v>
      </c>
      <c r="E34" s="40" t="s">
        <v>60</v>
      </c>
      <c r="F34" s="40" t="s">
        <v>72</v>
      </c>
      <c r="G34" s="40" t="s">
        <v>70</v>
      </c>
      <c r="H34" s="40" t="s">
        <v>63</v>
      </c>
      <c r="I34" s="40" t="s">
        <v>73</v>
      </c>
      <c r="J34" s="40" t="s">
        <v>74</v>
      </c>
      <c r="K34" s="40" t="s">
        <v>75</v>
      </c>
      <c r="L34" s="40" t="s">
        <v>76</v>
      </c>
      <c r="M34" s="40" t="s">
        <v>64</v>
      </c>
      <c r="N34" s="289" t="s">
        <v>65</v>
      </c>
      <c r="O34" s="289"/>
      <c r="P34" s="289"/>
      <c r="X34" s="28"/>
      <c r="Y34" s="28"/>
    </row>
    <row r="35" spans="1:25" ht="14.25" customHeight="1" x14ac:dyDescent="0.2">
      <c r="B35" s="6"/>
      <c r="C35" s="53"/>
      <c r="D35" s="54" t="s">
        <v>309</v>
      </c>
      <c r="E35" s="55">
        <v>1</v>
      </c>
      <c r="F35" s="55" t="s">
        <v>42</v>
      </c>
      <c r="G35" s="56">
        <f>IF($C35="",1,VLOOKUP($C35,$C$22:$H$30,3,FALSE))</f>
        <v>1</v>
      </c>
      <c r="H35" s="57" t="s">
        <v>295</v>
      </c>
      <c r="I35" s="58">
        <f>IF(D35="","",E35*G35*$D$5)</f>
        <v>1</v>
      </c>
      <c r="J35" s="55"/>
      <c r="K35" s="59" t="s">
        <v>98</v>
      </c>
      <c r="L35" s="55"/>
      <c r="M35" s="60"/>
      <c r="N35" s="298" t="s">
        <v>310</v>
      </c>
      <c r="O35" s="298"/>
      <c r="P35" s="298"/>
      <c r="X35" s="28"/>
      <c r="Y35" s="28"/>
    </row>
    <row r="36" spans="1:25" x14ac:dyDescent="0.2">
      <c r="B36" s="6"/>
      <c r="C36" s="64" t="s">
        <v>66</v>
      </c>
      <c r="D36" s="47" t="s">
        <v>67</v>
      </c>
      <c r="E36" s="65" t="s">
        <v>77</v>
      </c>
      <c r="F36" s="47"/>
      <c r="G36" s="47"/>
      <c r="H36" s="47"/>
      <c r="I36" s="65" t="s">
        <v>78</v>
      </c>
      <c r="J36" s="47"/>
      <c r="K36" s="65"/>
      <c r="L36" s="47" t="s">
        <v>79</v>
      </c>
      <c r="M36" s="66"/>
      <c r="N36" s="299"/>
      <c r="O36" s="299"/>
      <c r="P36" s="299"/>
      <c r="X36" s="28"/>
      <c r="Y36" s="28"/>
    </row>
    <row r="37" spans="1:25" s="2" customFormat="1" ht="13.5" thickBot="1" x14ac:dyDescent="0.25">
      <c r="B37" s="6"/>
      <c r="X37" s="28"/>
      <c r="Y37" s="28"/>
    </row>
    <row r="38" spans="1:25" s="29" customFormat="1" ht="13.5" thickBot="1" x14ac:dyDescent="0.25">
      <c r="A38" s="28"/>
      <c r="B38" s="278" t="s">
        <v>80</v>
      </c>
      <c r="C38" s="279"/>
      <c r="D38" s="279"/>
      <c r="E38" s="279"/>
      <c r="F38" s="279"/>
      <c r="G38" s="279"/>
      <c r="H38" s="279"/>
      <c r="I38" s="279"/>
      <c r="J38" s="279"/>
      <c r="K38" s="279"/>
      <c r="L38" s="279"/>
      <c r="M38" s="279"/>
      <c r="N38" s="279"/>
      <c r="O38" s="279"/>
      <c r="P38" s="280"/>
      <c r="Q38" s="28"/>
      <c r="R38" s="28"/>
      <c r="S38" s="28"/>
      <c r="T38" s="28"/>
      <c r="U38" s="28"/>
      <c r="V38" s="28"/>
      <c r="W38" s="28"/>
      <c r="X38" s="28"/>
      <c r="Y38" s="28"/>
    </row>
    <row r="39" spans="1:25" x14ac:dyDescent="0.2">
      <c r="B39" s="6"/>
      <c r="C39" s="2"/>
      <c r="D39" s="2"/>
      <c r="E39" s="2"/>
      <c r="F39" s="2"/>
      <c r="G39" s="2"/>
      <c r="H39" s="39" t="s">
        <v>81</v>
      </c>
      <c r="J39" s="2"/>
      <c r="K39" s="2"/>
      <c r="L39" s="2"/>
      <c r="M39" s="2"/>
      <c r="N39" s="2"/>
      <c r="O39" s="2"/>
      <c r="P39" s="2"/>
      <c r="X39" s="28"/>
      <c r="Y39" s="28"/>
    </row>
    <row r="40" spans="1:25" x14ac:dyDescent="0.2">
      <c r="B40" s="6"/>
      <c r="C40" s="40" t="s">
        <v>70</v>
      </c>
      <c r="D40" s="40" t="s">
        <v>71</v>
      </c>
      <c r="E40" s="40" t="s">
        <v>60</v>
      </c>
      <c r="F40" s="40" t="s">
        <v>72</v>
      </c>
      <c r="G40" s="40" t="s">
        <v>70</v>
      </c>
      <c r="H40" s="40" t="s">
        <v>63</v>
      </c>
      <c r="I40" s="40" t="s">
        <v>73</v>
      </c>
      <c r="J40" s="40" t="s">
        <v>74</v>
      </c>
      <c r="K40" s="40" t="s">
        <v>75</v>
      </c>
      <c r="L40" s="40" t="s">
        <v>76</v>
      </c>
      <c r="M40" s="40" t="s">
        <v>64</v>
      </c>
      <c r="N40" s="289" t="s">
        <v>65</v>
      </c>
      <c r="O40" s="289"/>
      <c r="P40" s="289"/>
      <c r="X40" s="28"/>
      <c r="Y40" s="28"/>
    </row>
    <row r="41" spans="1:25" x14ac:dyDescent="0.2">
      <c r="B41" s="6"/>
      <c r="C41" s="67"/>
      <c r="D41" s="68" t="str">
        <f>CONCATENATE(G5," [Intermediate Product]")</f>
        <v>Coal [Intermediate Product]</v>
      </c>
      <c r="E41" s="69">
        <v>1</v>
      </c>
      <c r="F41" s="69" t="s">
        <v>42</v>
      </c>
      <c r="G41" s="56">
        <f t="shared" ref="G41:G47" si="1">IF($C41="",1,VLOOKUP($C41,$C$22:$H$30,3,FALSE))</f>
        <v>1</v>
      </c>
      <c r="H41" s="57" t="s">
        <v>295</v>
      </c>
      <c r="I41" s="58">
        <f>IF(D41="","",E41*G41*$D$5)</f>
        <v>1</v>
      </c>
      <c r="J41" s="69"/>
      <c r="K41" s="59" t="s">
        <v>98</v>
      </c>
      <c r="L41" s="55"/>
      <c r="M41" s="70"/>
      <c r="N41" s="300" t="s">
        <v>82</v>
      </c>
      <c r="O41" s="300"/>
      <c r="P41" s="300"/>
      <c r="X41" s="28"/>
      <c r="Y41" s="28"/>
    </row>
    <row r="42" spans="1:25" x14ac:dyDescent="0.2">
      <c r="B42" s="6"/>
      <c r="C42" s="62" t="s">
        <v>292</v>
      </c>
      <c r="D42" s="71" t="s">
        <v>83</v>
      </c>
      <c r="E42" s="62">
        <v>1</v>
      </c>
      <c r="F42" s="69" t="s">
        <v>42</v>
      </c>
      <c r="G42" s="56">
        <f t="shared" si="1"/>
        <v>9.2235061728395058E-4</v>
      </c>
      <c r="H42" s="57" t="str">
        <f t="shared" ref="H42:H47" si="2">IF($C42="","",VLOOKUP($C42,$C$22:$H$30,6,FALSE))</f>
        <v>kg/kg</v>
      </c>
      <c r="I42" s="246">
        <f t="shared" ref="I42:I47" si="3">IF(D42="","",E42*G42*$D$5)</f>
        <v>9.2235061728395058E-4</v>
      </c>
      <c r="J42" s="62"/>
      <c r="K42" s="59"/>
      <c r="L42" s="55"/>
      <c r="M42" s="60"/>
      <c r="N42" s="300" t="s">
        <v>84</v>
      </c>
      <c r="O42" s="300"/>
      <c r="P42" s="300"/>
      <c r="X42" s="28"/>
      <c r="Y42" s="28"/>
    </row>
    <row r="43" spans="1:25" x14ac:dyDescent="0.2">
      <c r="B43" s="6"/>
      <c r="C43" s="62" t="s">
        <v>488</v>
      </c>
      <c r="D43" s="71" t="s">
        <v>491</v>
      </c>
      <c r="E43" s="62">
        <v>1</v>
      </c>
      <c r="F43" s="69" t="s">
        <v>42</v>
      </c>
      <c r="G43" s="56">
        <f t="shared" si="1"/>
        <v>9.5185119673794351E-9</v>
      </c>
      <c r="H43" s="57" t="str">
        <f t="shared" si="2"/>
        <v>kg/kg</v>
      </c>
      <c r="I43" s="246">
        <f t="shared" si="3"/>
        <v>9.5185119673794351E-9</v>
      </c>
      <c r="J43" s="62"/>
      <c r="K43" s="59"/>
      <c r="L43" s="55"/>
      <c r="M43" s="60"/>
      <c r="N43" s="300" t="s">
        <v>84</v>
      </c>
      <c r="O43" s="300"/>
      <c r="P43" s="300"/>
      <c r="X43" s="28"/>
      <c r="Y43" s="28"/>
    </row>
    <row r="44" spans="1:25" x14ac:dyDescent="0.2">
      <c r="B44" s="6"/>
      <c r="C44" s="72" t="s">
        <v>487</v>
      </c>
      <c r="D44" s="71" t="s">
        <v>89</v>
      </c>
      <c r="E44" s="62">
        <v>1</v>
      </c>
      <c r="F44" s="69" t="s">
        <v>42</v>
      </c>
      <c r="G44" s="56">
        <f t="shared" si="1"/>
        <v>2.2209861257218617E-7</v>
      </c>
      <c r="H44" s="57" t="str">
        <f t="shared" si="2"/>
        <v>kg/kg</v>
      </c>
      <c r="I44" s="246">
        <f t="shared" si="3"/>
        <v>2.2209861257218617E-7</v>
      </c>
      <c r="J44" s="62"/>
      <c r="K44" s="59"/>
      <c r="L44" s="55"/>
      <c r="M44" s="60"/>
      <c r="N44" s="300" t="s">
        <v>84</v>
      </c>
      <c r="O44" s="300"/>
      <c r="P44" s="300"/>
      <c r="X44" s="28"/>
      <c r="Y44" s="28"/>
    </row>
    <row r="45" spans="1:25" x14ac:dyDescent="0.2">
      <c r="B45" s="6"/>
      <c r="C45" s="72" t="s">
        <v>263</v>
      </c>
      <c r="D45" s="72" t="s">
        <v>86</v>
      </c>
      <c r="E45" s="62">
        <v>1</v>
      </c>
      <c r="F45" s="69" t="s">
        <v>42</v>
      </c>
      <c r="G45" s="56">
        <f t="shared" si="1"/>
        <v>2.3161712453956557E-7</v>
      </c>
      <c r="H45" s="57" t="str">
        <f t="shared" si="2"/>
        <v>kg/kg</v>
      </c>
      <c r="I45" s="246">
        <f t="shared" si="3"/>
        <v>2.3161712453956557E-7</v>
      </c>
      <c r="J45" s="62"/>
      <c r="K45" s="59"/>
      <c r="L45" s="55"/>
      <c r="M45" s="60"/>
      <c r="N45" s="300" t="s">
        <v>84</v>
      </c>
      <c r="O45" s="300"/>
      <c r="P45" s="300"/>
      <c r="X45" s="28"/>
      <c r="Y45" s="28"/>
    </row>
    <row r="46" spans="1:25" x14ac:dyDescent="0.2">
      <c r="B46" s="6"/>
      <c r="C46" s="62" t="s">
        <v>264</v>
      </c>
      <c r="D46" s="72" t="s">
        <v>87</v>
      </c>
      <c r="E46" s="62">
        <v>1</v>
      </c>
      <c r="F46" s="69" t="s">
        <v>42</v>
      </c>
      <c r="G46" s="56">
        <f t="shared" si="1"/>
        <v>2.1670478912400453E-6</v>
      </c>
      <c r="H46" s="57" t="str">
        <f t="shared" si="2"/>
        <v>kg/kg</v>
      </c>
      <c r="I46" s="246">
        <f t="shared" si="3"/>
        <v>2.1670478912400453E-6</v>
      </c>
      <c r="J46" s="62"/>
      <c r="K46" s="59"/>
      <c r="L46" s="55"/>
      <c r="M46" s="60"/>
      <c r="N46" s="300" t="s">
        <v>84</v>
      </c>
      <c r="O46" s="300"/>
      <c r="P46" s="300"/>
      <c r="X46" s="28"/>
      <c r="Y46" s="28"/>
    </row>
    <row r="47" spans="1:25" x14ac:dyDescent="0.2">
      <c r="B47" s="6"/>
      <c r="C47" s="62" t="s">
        <v>294</v>
      </c>
      <c r="D47" s="62" t="s">
        <v>85</v>
      </c>
      <c r="E47" s="62">
        <v>1</v>
      </c>
      <c r="F47" s="69" t="s">
        <v>42</v>
      </c>
      <c r="G47" s="56">
        <f t="shared" si="1"/>
        <v>1.0187980642418425E-5</v>
      </c>
      <c r="H47" s="57" t="str">
        <f t="shared" si="2"/>
        <v>kg/kg</v>
      </c>
      <c r="I47" s="246">
        <f t="shared" si="3"/>
        <v>1.0187980642418425E-5</v>
      </c>
      <c r="J47" s="62"/>
      <c r="K47" s="59"/>
      <c r="L47" s="55"/>
      <c r="M47" s="60"/>
      <c r="N47" s="300" t="s">
        <v>84</v>
      </c>
      <c r="O47" s="300"/>
      <c r="P47" s="300"/>
      <c r="X47" s="28"/>
      <c r="Y47" s="28"/>
    </row>
    <row r="48" spans="1:25" x14ac:dyDescent="0.2">
      <c r="B48" s="6"/>
      <c r="C48" s="64" t="s">
        <v>66</v>
      </c>
      <c r="D48" s="74" t="s">
        <v>67</v>
      </c>
      <c r="E48" s="65" t="s">
        <v>77</v>
      </c>
      <c r="F48" s="47"/>
      <c r="G48" s="75"/>
      <c r="H48" s="76"/>
      <c r="I48" s="76"/>
      <c r="J48" s="47"/>
      <c r="K48" s="65"/>
      <c r="L48" s="47" t="s">
        <v>79</v>
      </c>
      <c r="M48" s="66"/>
      <c r="N48" s="299"/>
      <c r="O48" s="299"/>
      <c r="P48" s="299"/>
      <c r="X48" s="28"/>
      <c r="Y48" s="28"/>
    </row>
    <row r="49" spans="2:25" x14ac:dyDescent="0.2">
      <c r="B49" s="6"/>
      <c r="C49" s="2"/>
      <c r="D49" s="2"/>
      <c r="E49" s="2"/>
      <c r="F49" s="2"/>
      <c r="G49" s="2"/>
      <c r="H49" s="2"/>
      <c r="J49" s="2"/>
      <c r="K49" s="2"/>
      <c r="L49" s="2"/>
      <c r="M49" s="2"/>
      <c r="N49" s="2"/>
      <c r="O49" s="2"/>
      <c r="P49" s="2"/>
      <c r="X49" s="28"/>
      <c r="Y49" s="28"/>
    </row>
    <row r="50" spans="2:25" x14ac:dyDescent="0.2">
      <c r="B50" s="6"/>
      <c r="C50" s="2"/>
      <c r="D50" s="2"/>
      <c r="E50" s="2"/>
      <c r="F50" s="2"/>
      <c r="G50" s="2"/>
      <c r="H50" s="2"/>
      <c r="J50" s="2"/>
      <c r="K50" s="2"/>
      <c r="L50" s="2"/>
      <c r="M50" s="2"/>
      <c r="N50" s="2"/>
      <c r="O50" s="2"/>
      <c r="P50" s="2"/>
    </row>
    <row r="51" spans="2:25" x14ac:dyDescent="0.2">
      <c r="B51" s="6"/>
      <c r="C51" s="2"/>
      <c r="D51" s="2"/>
      <c r="E51" s="2"/>
      <c r="F51" s="2"/>
      <c r="G51" s="2"/>
      <c r="H51" s="2"/>
      <c r="J51" s="2"/>
      <c r="K51" s="2"/>
      <c r="L51" s="2"/>
      <c r="M51" s="2"/>
      <c r="N51" s="2"/>
      <c r="O51" s="2"/>
      <c r="P51" s="2"/>
    </row>
    <row r="52" spans="2:25" x14ac:dyDescent="0.2">
      <c r="B52" s="6"/>
      <c r="C52" s="2"/>
      <c r="D52" s="2"/>
      <c r="E52" s="2"/>
      <c r="F52" s="2"/>
      <c r="G52" s="2"/>
      <c r="H52" s="2"/>
      <c r="J52" s="2"/>
      <c r="K52" s="2"/>
      <c r="L52" s="2"/>
      <c r="M52" s="2"/>
      <c r="N52" s="2"/>
      <c r="O52" s="2"/>
      <c r="P52" s="2"/>
    </row>
    <row r="53" spans="2:25" x14ac:dyDescent="0.2">
      <c r="B53" s="6"/>
      <c r="C53" s="2"/>
      <c r="D53" s="2"/>
      <c r="E53" s="2"/>
      <c r="F53" s="2"/>
      <c r="G53" s="2"/>
      <c r="H53" s="2"/>
      <c r="J53" s="2"/>
      <c r="K53" s="2"/>
      <c r="L53" s="2"/>
      <c r="M53" s="2"/>
      <c r="N53" s="2"/>
      <c r="O53" s="2"/>
      <c r="P53" s="2"/>
    </row>
    <row r="54" spans="2:25" x14ac:dyDescent="0.2">
      <c r="B54" s="6"/>
      <c r="C54" s="2"/>
      <c r="D54" s="2"/>
      <c r="E54" s="2"/>
      <c r="F54" s="2"/>
      <c r="G54" s="2"/>
      <c r="H54" s="2"/>
      <c r="J54" s="2"/>
      <c r="K54" s="2"/>
      <c r="L54" s="2"/>
      <c r="M54" s="2"/>
      <c r="N54" s="2"/>
      <c r="O54" s="2"/>
      <c r="P54" s="2"/>
    </row>
    <row r="55" spans="2:25" x14ac:dyDescent="0.2">
      <c r="B55" s="6"/>
      <c r="C55" s="2"/>
      <c r="D55" s="2"/>
      <c r="E55" s="2"/>
      <c r="F55" s="2"/>
      <c r="G55" s="2"/>
      <c r="H55" s="2"/>
      <c r="J55" s="2"/>
      <c r="K55" s="2"/>
      <c r="L55" s="2"/>
      <c r="M55" s="2"/>
      <c r="N55" s="2"/>
      <c r="O55" s="2"/>
      <c r="P55" s="2"/>
    </row>
    <row r="56" spans="2:25" x14ac:dyDescent="0.2">
      <c r="B56" s="6"/>
      <c r="C56" s="2"/>
      <c r="D56" s="2"/>
      <c r="E56" s="2"/>
      <c r="F56" s="2"/>
      <c r="G56" s="2"/>
      <c r="H56" s="2"/>
      <c r="J56" s="2"/>
      <c r="K56" s="2"/>
      <c r="L56" s="2"/>
      <c r="M56" s="2"/>
      <c r="N56" s="2"/>
      <c r="O56" s="2"/>
      <c r="P56" s="2"/>
    </row>
    <row r="57" spans="2:25" x14ac:dyDescent="0.2">
      <c r="B57" s="6"/>
      <c r="C57" s="2"/>
      <c r="D57" s="2"/>
      <c r="E57" s="2"/>
      <c r="F57" s="2"/>
      <c r="G57" s="2"/>
      <c r="H57" s="2"/>
      <c r="J57" s="2"/>
      <c r="K57" s="2"/>
      <c r="L57" s="2"/>
      <c r="M57" s="2"/>
      <c r="N57" s="2"/>
      <c r="O57" s="2"/>
      <c r="P57" s="2"/>
    </row>
    <row r="58" spans="2:25" x14ac:dyDescent="0.2">
      <c r="B58" s="6"/>
      <c r="C58" s="2"/>
      <c r="D58" s="2"/>
      <c r="E58" s="2"/>
      <c r="F58" s="2"/>
      <c r="G58" s="2"/>
      <c r="H58" s="2"/>
      <c r="J58" s="2"/>
      <c r="K58" s="2"/>
      <c r="L58" s="2"/>
      <c r="M58" s="2"/>
      <c r="N58" s="2"/>
      <c r="O58" s="2"/>
      <c r="P58" s="2"/>
    </row>
    <row r="59" spans="2:25" x14ac:dyDescent="0.2">
      <c r="B59" s="6"/>
      <c r="C59" s="2"/>
      <c r="D59" s="2"/>
      <c r="E59" s="2"/>
      <c r="F59" s="2"/>
      <c r="G59" s="2"/>
      <c r="H59" s="2"/>
      <c r="J59" s="2"/>
      <c r="K59" s="2"/>
      <c r="L59" s="2"/>
      <c r="M59" s="2"/>
      <c r="N59" s="2"/>
      <c r="O59" s="2"/>
      <c r="P59" s="2"/>
    </row>
    <row r="60" spans="2:25" x14ac:dyDescent="0.2">
      <c r="B60" s="6"/>
      <c r="C60" s="2"/>
      <c r="D60" s="2"/>
      <c r="E60" s="2"/>
      <c r="F60" s="2"/>
      <c r="G60" s="2"/>
      <c r="H60" s="2"/>
      <c r="J60" s="2"/>
      <c r="K60" s="2"/>
      <c r="L60" s="2"/>
      <c r="M60" s="2"/>
      <c r="N60" s="2"/>
      <c r="O60" s="2"/>
      <c r="P60" s="2"/>
    </row>
    <row r="61" spans="2:25" x14ac:dyDescent="0.2">
      <c r="B61" s="6"/>
      <c r="C61" s="2"/>
      <c r="D61" s="2"/>
      <c r="E61" s="2"/>
      <c r="F61" s="2"/>
      <c r="G61" s="2"/>
      <c r="H61" s="2"/>
      <c r="J61" s="2"/>
      <c r="K61" s="2"/>
      <c r="L61" s="2"/>
      <c r="M61" s="2"/>
      <c r="N61" s="2"/>
      <c r="O61" s="2"/>
      <c r="P61" s="2"/>
    </row>
    <row r="62" spans="2:25" x14ac:dyDescent="0.2">
      <c r="B62" s="6"/>
      <c r="C62" s="2"/>
      <c r="D62" s="2"/>
      <c r="E62" s="2"/>
      <c r="F62" s="2"/>
      <c r="G62" s="2"/>
      <c r="H62" s="2"/>
      <c r="J62" s="2"/>
      <c r="K62" s="2"/>
      <c r="L62" s="2"/>
      <c r="M62" s="2"/>
      <c r="N62" s="2"/>
      <c r="O62" s="2"/>
      <c r="P62" s="2"/>
    </row>
    <row r="63" spans="2:25" x14ac:dyDescent="0.2">
      <c r="B63" s="6"/>
      <c r="C63" s="2"/>
      <c r="D63" s="2"/>
      <c r="E63" s="2"/>
      <c r="F63" s="2"/>
      <c r="G63" s="2"/>
      <c r="H63" s="2"/>
      <c r="J63" s="2"/>
      <c r="K63" s="2"/>
      <c r="L63" s="2"/>
      <c r="M63" s="2"/>
      <c r="N63" s="2"/>
      <c r="O63" s="2"/>
      <c r="P63" s="2"/>
    </row>
    <row r="64" spans="2:25" x14ac:dyDescent="0.2">
      <c r="B64" s="6"/>
      <c r="C64" s="2"/>
      <c r="D64" s="2"/>
      <c r="E64" s="2"/>
      <c r="F64" s="2"/>
      <c r="G64" s="2"/>
      <c r="H64" s="2"/>
      <c r="J64" s="2"/>
      <c r="K64" s="2"/>
      <c r="L64" s="2"/>
      <c r="M64" s="2"/>
      <c r="N64" s="2"/>
      <c r="O64" s="2"/>
      <c r="P64" s="2"/>
    </row>
    <row r="65" spans="2:16" x14ac:dyDescent="0.2">
      <c r="B65" s="6"/>
      <c r="C65" s="2"/>
      <c r="D65" s="2"/>
      <c r="E65" s="2"/>
      <c r="F65" s="2"/>
      <c r="G65" s="2"/>
      <c r="H65" s="2"/>
      <c r="J65" s="2"/>
      <c r="K65" s="2"/>
      <c r="L65" s="2"/>
      <c r="M65" s="2"/>
      <c r="N65" s="2"/>
      <c r="O65" s="2"/>
      <c r="P65" s="2"/>
    </row>
    <row r="66" spans="2:16" x14ac:dyDescent="0.2">
      <c r="B66" s="6"/>
      <c r="C66" s="2"/>
      <c r="D66" s="2"/>
      <c r="E66" s="2"/>
      <c r="F66" s="2"/>
      <c r="G66" s="2"/>
      <c r="H66" s="2"/>
      <c r="J66" s="2"/>
      <c r="K66" s="2"/>
      <c r="L66" s="2"/>
      <c r="M66" s="2"/>
      <c r="N66" s="2"/>
      <c r="O66" s="2"/>
      <c r="P66" s="2"/>
    </row>
    <row r="67" spans="2:16" x14ac:dyDescent="0.2">
      <c r="B67" s="6"/>
      <c r="C67" s="2"/>
      <c r="D67" s="2"/>
      <c r="E67" s="2"/>
      <c r="F67" s="2"/>
      <c r="G67" s="2"/>
      <c r="H67" s="2"/>
      <c r="J67" s="2"/>
      <c r="K67" s="2"/>
      <c r="L67" s="2"/>
      <c r="M67" s="2"/>
      <c r="N67" s="2"/>
      <c r="O67" s="2"/>
      <c r="P67" s="2"/>
    </row>
    <row r="68" spans="2:16" x14ac:dyDescent="0.2">
      <c r="B68" s="6"/>
      <c r="C68" s="2"/>
      <c r="D68" s="2"/>
      <c r="E68" s="2"/>
      <c r="F68" s="2"/>
      <c r="G68" s="2"/>
      <c r="H68" s="2"/>
      <c r="J68" s="2"/>
      <c r="K68" s="2"/>
      <c r="L68" s="2"/>
      <c r="M68" s="2"/>
      <c r="N68" s="2"/>
      <c r="O68" s="2"/>
      <c r="P68" s="2"/>
    </row>
    <row r="69" spans="2:16" x14ac:dyDescent="0.2">
      <c r="B69" s="6"/>
      <c r="C69" s="2"/>
      <c r="D69" s="2"/>
      <c r="E69" s="2"/>
      <c r="F69" s="2"/>
      <c r="G69" s="2"/>
      <c r="H69" s="2"/>
      <c r="J69" s="2"/>
      <c r="K69" s="2"/>
      <c r="L69" s="2"/>
      <c r="M69" s="2"/>
      <c r="N69" s="2"/>
      <c r="O69" s="2"/>
      <c r="P69" s="2"/>
    </row>
    <row r="70" spans="2:16" x14ac:dyDescent="0.2">
      <c r="B70" s="6"/>
      <c r="C70" s="2"/>
      <c r="D70" s="2"/>
      <c r="E70" s="2"/>
      <c r="F70" s="2"/>
      <c r="G70" s="2"/>
      <c r="H70" s="2"/>
      <c r="J70" s="2"/>
      <c r="K70" s="2"/>
      <c r="L70" s="2"/>
      <c r="M70" s="2"/>
      <c r="N70" s="2"/>
      <c r="O70" s="2"/>
      <c r="P70" s="2"/>
    </row>
    <row r="71" spans="2:16" x14ac:dyDescent="0.2">
      <c r="B71" s="6"/>
      <c r="C71" s="2"/>
      <c r="D71" s="2"/>
      <c r="E71" s="2"/>
      <c r="F71" s="2"/>
      <c r="G71" s="2"/>
      <c r="H71" s="2"/>
      <c r="J71" s="2"/>
      <c r="K71" s="2"/>
      <c r="L71" s="2"/>
      <c r="M71" s="2"/>
      <c r="N71" s="2"/>
      <c r="O71" s="2"/>
      <c r="P71" s="2"/>
    </row>
    <row r="72" spans="2:16" x14ac:dyDescent="0.2">
      <c r="B72" s="6"/>
      <c r="C72" s="2"/>
      <c r="D72" s="2"/>
      <c r="E72" s="2"/>
      <c r="F72" s="2"/>
      <c r="G72" s="2"/>
      <c r="H72" s="2"/>
      <c r="J72" s="2"/>
      <c r="K72" s="2"/>
      <c r="L72" s="2"/>
      <c r="M72" s="2"/>
      <c r="N72" s="2"/>
      <c r="O72" s="2"/>
      <c r="P72" s="2"/>
    </row>
    <row r="73" spans="2:16" x14ac:dyDescent="0.2">
      <c r="B73" s="6"/>
      <c r="C73" s="2"/>
      <c r="D73" s="2"/>
      <c r="E73" s="2"/>
      <c r="F73" s="2"/>
      <c r="G73" s="2"/>
      <c r="H73" s="2"/>
      <c r="J73" s="2"/>
      <c r="K73" s="2"/>
      <c r="L73" s="2"/>
      <c r="M73" s="2"/>
      <c r="N73" s="2"/>
      <c r="O73" s="2"/>
      <c r="P73" s="2"/>
    </row>
    <row r="74" spans="2:16" x14ac:dyDescent="0.2">
      <c r="B74" s="6"/>
      <c r="C74" s="2"/>
      <c r="D74" s="2"/>
      <c r="E74" s="2"/>
      <c r="F74" s="2"/>
      <c r="G74" s="2"/>
      <c r="H74" s="2"/>
      <c r="J74" s="2"/>
      <c r="K74" s="2"/>
      <c r="L74" s="2"/>
      <c r="M74" s="2"/>
      <c r="N74" s="2"/>
      <c r="O74" s="2"/>
      <c r="P74" s="2"/>
    </row>
    <row r="75" spans="2:16" x14ac:dyDescent="0.2">
      <c r="B75" s="6"/>
      <c r="C75" s="2"/>
      <c r="D75" s="2"/>
      <c r="E75" s="2"/>
      <c r="F75" s="2"/>
      <c r="G75" s="2"/>
      <c r="H75" s="2"/>
      <c r="J75" s="2"/>
      <c r="K75" s="2"/>
      <c r="L75" s="2"/>
      <c r="M75" s="2"/>
      <c r="N75" s="2"/>
      <c r="O75" s="2"/>
      <c r="P75" s="2"/>
    </row>
    <row r="76" spans="2:16" x14ac:dyDescent="0.2">
      <c r="B76" s="6"/>
      <c r="C76" s="2"/>
      <c r="D76" s="2"/>
      <c r="E76" s="2"/>
      <c r="F76" s="2"/>
      <c r="G76" s="2"/>
      <c r="H76" s="2"/>
      <c r="J76" s="2"/>
      <c r="K76" s="2"/>
      <c r="L76" s="2"/>
      <c r="M76" s="2"/>
      <c r="N76" s="2"/>
      <c r="O76" s="2"/>
      <c r="P76" s="2"/>
    </row>
    <row r="77" spans="2:16" x14ac:dyDescent="0.2">
      <c r="B77" s="6"/>
      <c r="C77" s="2"/>
      <c r="D77" s="2"/>
      <c r="E77" s="2"/>
      <c r="F77" s="2"/>
      <c r="G77" s="2"/>
      <c r="H77" s="2"/>
      <c r="J77" s="2"/>
      <c r="K77" s="2"/>
      <c r="L77" s="2"/>
      <c r="M77" s="2"/>
      <c r="N77" s="2"/>
      <c r="O77" s="2"/>
      <c r="P77" s="2"/>
    </row>
    <row r="78" spans="2:16" x14ac:dyDescent="0.2">
      <c r="B78" s="6"/>
      <c r="C78" s="2"/>
      <c r="D78" s="2"/>
      <c r="E78" s="2"/>
      <c r="F78" s="2"/>
      <c r="G78" s="2"/>
      <c r="H78" s="2"/>
      <c r="J78" s="2"/>
      <c r="K78" s="2"/>
      <c r="L78" s="2"/>
      <c r="M78" s="2"/>
      <c r="N78" s="2"/>
      <c r="O78" s="2"/>
      <c r="P78" s="2"/>
    </row>
    <row r="79" spans="2:16" x14ac:dyDescent="0.2">
      <c r="B79" s="6"/>
      <c r="C79" s="2"/>
      <c r="D79" s="2"/>
      <c r="E79" s="2"/>
      <c r="F79" s="2"/>
      <c r="G79" s="2"/>
      <c r="H79" s="2"/>
      <c r="J79" s="2"/>
      <c r="K79" s="2"/>
      <c r="L79" s="2"/>
      <c r="M79" s="2"/>
      <c r="N79" s="2"/>
      <c r="O79" s="2"/>
      <c r="P79" s="2"/>
    </row>
    <row r="80" spans="2:16" x14ac:dyDescent="0.2">
      <c r="B80" s="6"/>
      <c r="C80" s="2"/>
      <c r="D80" s="2"/>
      <c r="E80" s="2"/>
      <c r="F80" s="2"/>
      <c r="G80" s="2"/>
      <c r="H80" s="2"/>
      <c r="J80" s="2"/>
      <c r="K80" s="2"/>
      <c r="L80" s="2"/>
      <c r="M80" s="2"/>
      <c r="N80" s="2"/>
      <c r="O80" s="2"/>
      <c r="P80" s="2"/>
    </row>
    <row r="81" spans="2:16" x14ac:dyDescent="0.2">
      <c r="B81" s="6"/>
      <c r="C81" s="2"/>
      <c r="D81" s="2"/>
      <c r="E81" s="2"/>
      <c r="F81" s="2"/>
      <c r="G81" s="2"/>
      <c r="H81" s="2"/>
      <c r="J81" s="2"/>
      <c r="K81" s="2"/>
      <c r="L81" s="2"/>
      <c r="M81" s="2"/>
      <c r="N81" s="2"/>
      <c r="O81" s="2"/>
      <c r="P81" s="2"/>
    </row>
    <row r="82" spans="2:16" x14ac:dyDescent="0.2">
      <c r="B82" s="6"/>
      <c r="C82" s="2"/>
      <c r="D82" s="2"/>
      <c r="E82" s="2"/>
      <c r="F82" s="2"/>
      <c r="G82" s="2"/>
      <c r="H82" s="2"/>
      <c r="J82" s="2"/>
      <c r="K82" s="2"/>
      <c r="L82" s="2"/>
      <c r="M82" s="2"/>
      <c r="N82" s="2"/>
      <c r="O82" s="2"/>
      <c r="P82" s="2"/>
    </row>
    <row r="83" spans="2:16" x14ac:dyDescent="0.2">
      <c r="B83" s="6"/>
      <c r="C83" s="2"/>
      <c r="D83" s="2"/>
      <c r="E83" s="2"/>
      <c r="F83" s="2"/>
      <c r="G83" s="2"/>
      <c r="H83" s="2"/>
      <c r="J83" s="2"/>
      <c r="K83" s="2"/>
      <c r="L83" s="2"/>
      <c r="M83" s="2"/>
      <c r="N83" s="2"/>
      <c r="O83" s="2"/>
      <c r="P83" s="2"/>
    </row>
    <row r="84" spans="2:16" x14ac:dyDescent="0.2">
      <c r="B84" s="6"/>
      <c r="C84" s="2"/>
      <c r="D84" s="2"/>
      <c r="E84" s="2"/>
      <c r="F84" s="2"/>
      <c r="G84" s="2"/>
      <c r="H84" s="2"/>
      <c r="J84" s="2"/>
      <c r="K84" s="2"/>
      <c r="L84" s="2"/>
      <c r="M84" s="2"/>
      <c r="N84" s="2"/>
      <c r="O84" s="2"/>
      <c r="P84" s="2"/>
    </row>
    <row r="85" spans="2:16" x14ac:dyDescent="0.2">
      <c r="B85" s="6"/>
      <c r="C85" s="2"/>
      <c r="D85" s="2"/>
      <c r="E85" s="2"/>
      <c r="F85" s="2"/>
      <c r="G85" s="2"/>
      <c r="H85" s="2"/>
      <c r="J85" s="2"/>
      <c r="K85" s="2"/>
      <c r="L85" s="2"/>
      <c r="M85" s="2"/>
      <c r="N85" s="2"/>
      <c r="O85" s="2"/>
      <c r="P85" s="2"/>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6"/>
      <c r="C102" s="2"/>
      <c r="D102" s="2"/>
      <c r="E102" s="2"/>
      <c r="F102" s="2"/>
      <c r="G102" s="2"/>
      <c r="H102" s="2"/>
      <c r="J102" s="2"/>
      <c r="K102" s="2"/>
      <c r="L102" s="2"/>
      <c r="M102" s="2"/>
      <c r="N102" s="2"/>
      <c r="O102" s="2"/>
      <c r="P102" s="2"/>
    </row>
    <row r="103" spans="1:25" x14ac:dyDescent="0.2">
      <c r="B103" s="6"/>
      <c r="C103" s="2"/>
      <c r="D103" s="2"/>
      <c r="E103" s="2"/>
      <c r="F103" s="2"/>
      <c r="G103" s="2"/>
      <c r="H103" s="2"/>
      <c r="J103" s="2"/>
      <c r="K103" s="2"/>
      <c r="L103" s="2"/>
      <c r="M103" s="2"/>
      <c r="N103" s="2"/>
      <c r="O103" s="2"/>
      <c r="P103" s="2"/>
    </row>
    <row r="104" spans="1:25" x14ac:dyDescent="0.2">
      <c r="B104" s="77" t="s">
        <v>90</v>
      </c>
      <c r="C104" s="2"/>
      <c r="D104" s="2"/>
      <c r="E104" s="2"/>
      <c r="F104" s="2"/>
      <c r="G104" s="2"/>
      <c r="H104" s="2"/>
      <c r="J104" s="2"/>
      <c r="K104" s="2"/>
      <c r="L104" s="2"/>
      <c r="M104" s="2"/>
      <c r="N104" s="2"/>
      <c r="O104" s="2"/>
      <c r="P104" s="2"/>
    </row>
    <row r="105" spans="1:25" s="78" customFormat="1" x14ac:dyDescent="0.2">
      <c r="A105" s="6"/>
      <c r="B105" s="6"/>
      <c r="C105" s="6" t="s">
        <v>91</v>
      </c>
      <c r="D105" s="6" t="s">
        <v>92</v>
      </c>
      <c r="E105" s="6" t="s">
        <v>93</v>
      </c>
      <c r="F105" s="6"/>
      <c r="G105" s="6"/>
      <c r="H105" s="6" t="s">
        <v>76</v>
      </c>
      <c r="I105" s="6"/>
      <c r="J105" s="6" t="s">
        <v>75</v>
      </c>
      <c r="K105" s="6"/>
      <c r="L105" s="6"/>
      <c r="M105" s="6"/>
      <c r="N105" s="6"/>
      <c r="O105" s="6"/>
      <c r="P105" s="6"/>
      <c r="Q105" s="6"/>
      <c r="R105" s="6"/>
      <c r="S105" s="6"/>
      <c r="T105" s="6"/>
      <c r="U105" s="6"/>
      <c r="V105" s="6"/>
      <c r="W105" s="6"/>
      <c r="X105" s="6"/>
      <c r="Y105" s="6"/>
    </row>
    <row r="106" spans="1:25" x14ac:dyDescent="0.2">
      <c r="B106" s="6"/>
      <c r="C106" s="79" t="s">
        <v>79</v>
      </c>
      <c r="D106" s="79" t="s">
        <v>79</v>
      </c>
      <c r="E106" s="79" t="s">
        <v>79</v>
      </c>
      <c r="F106" s="2"/>
      <c r="G106" s="2"/>
      <c r="H106" s="79" t="s">
        <v>79</v>
      </c>
      <c r="J106" s="2"/>
      <c r="K106" s="2"/>
      <c r="L106" s="2"/>
      <c r="M106" s="2"/>
      <c r="N106" s="2"/>
      <c r="O106" s="2"/>
      <c r="P106" s="2"/>
    </row>
    <row r="107" spans="1:25" x14ac:dyDescent="0.2">
      <c r="B107" s="6"/>
      <c r="C107" s="14" t="s">
        <v>94</v>
      </c>
      <c r="D107" s="2" t="s">
        <v>95</v>
      </c>
      <c r="E107" s="2" t="s">
        <v>96</v>
      </c>
      <c r="F107" s="2"/>
      <c r="G107" s="2"/>
      <c r="H107" s="2" t="s">
        <v>97</v>
      </c>
      <c r="J107" s="2" t="s">
        <v>98</v>
      </c>
      <c r="K107" s="2"/>
      <c r="L107" s="2"/>
      <c r="M107" s="2"/>
      <c r="N107" s="2"/>
      <c r="O107" s="2"/>
      <c r="P107" s="2"/>
    </row>
    <row r="108" spans="1:25" x14ac:dyDescent="0.2">
      <c r="B108" s="6"/>
      <c r="C108" s="2" t="s">
        <v>99</v>
      </c>
      <c r="D108" s="2" t="s">
        <v>100</v>
      </c>
      <c r="E108" s="2" t="s">
        <v>101</v>
      </c>
      <c r="F108" s="2"/>
      <c r="G108" s="2"/>
      <c r="H108" s="2" t="s">
        <v>102</v>
      </c>
      <c r="J108" s="2" t="s">
        <v>103</v>
      </c>
      <c r="K108" s="2"/>
      <c r="L108" s="2"/>
      <c r="M108" s="2"/>
      <c r="N108" s="2"/>
      <c r="O108" s="2"/>
      <c r="P108" s="2"/>
    </row>
    <row r="109" spans="1:25" x14ac:dyDescent="0.2">
      <c r="B109" s="6"/>
      <c r="C109" s="2" t="s">
        <v>104</v>
      </c>
      <c r="D109" s="2" t="s">
        <v>105</v>
      </c>
      <c r="E109" s="2" t="s">
        <v>106</v>
      </c>
      <c r="F109" s="2"/>
      <c r="G109" s="2"/>
      <c r="H109" s="2" t="s">
        <v>107</v>
      </c>
      <c r="J109" s="2"/>
      <c r="K109" s="2"/>
      <c r="L109" s="2"/>
      <c r="M109" s="2"/>
      <c r="N109" s="2"/>
      <c r="O109" s="2"/>
      <c r="P109" s="2"/>
    </row>
    <row r="110" spans="1:25" x14ac:dyDescent="0.2">
      <c r="B110" s="6"/>
      <c r="C110" s="2" t="s">
        <v>108</v>
      </c>
      <c r="D110" s="2" t="s">
        <v>109</v>
      </c>
      <c r="E110" s="2" t="s">
        <v>110</v>
      </c>
      <c r="F110" s="2"/>
      <c r="G110" s="2"/>
      <c r="H110" s="2" t="s">
        <v>111</v>
      </c>
      <c r="J110" s="2"/>
      <c r="K110" s="2"/>
      <c r="L110" s="2"/>
      <c r="M110" s="2"/>
      <c r="N110" s="2"/>
      <c r="O110" s="2"/>
      <c r="P110" s="2"/>
    </row>
    <row r="111" spans="1:25" x14ac:dyDescent="0.2">
      <c r="B111" s="6"/>
      <c r="C111" s="2" t="s">
        <v>112</v>
      </c>
      <c r="D111" s="2"/>
      <c r="E111" s="2" t="s">
        <v>113</v>
      </c>
      <c r="F111" s="2"/>
      <c r="G111" s="2"/>
      <c r="H111" s="2" t="s">
        <v>113</v>
      </c>
      <c r="J111" s="2"/>
      <c r="K111" s="2"/>
      <c r="L111" s="2"/>
      <c r="M111" s="2"/>
      <c r="N111" s="2"/>
      <c r="O111" s="2"/>
      <c r="P111" s="2"/>
    </row>
    <row r="112" spans="1:25" x14ac:dyDescent="0.2">
      <c r="B112" s="6"/>
      <c r="C112" s="2" t="s">
        <v>114</v>
      </c>
      <c r="D112" s="2"/>
      <c r="E112" s="2"/>
      <c r="F112" s="2"/>
      <c r="G112" s="2"/>
      <c r="H112" s="2"/>
      <c r="J112" s="2"/>
      <c r="K112" s="2"/>
      <c r="L112" s="2"/>
      <c r="M112" s="2"/>
      <c r="N112" s="2"/>
      <c r="O112" s="2"/>
      <c r="P112" s="2"/>
    </row>
    <row r="113" spans="2:16" x14ac:dyDescent="0.2">
      <c r="B113" s="6"/>
      <c r="C113" s="2" t="s">
        <v>115</v>
      </c>
      <c r="D113" s="2"/>
      <c r="E113" s="2"/>
      <c r="F113" s="2"/>
      <c r="G113" s="2"/>
      <c r="H113" s="2"/>
      <c r="J113" s="2"/>
      <c r="K113" s="2"/>
      <c r="L113" s="2"/>
      <c r="M113" s="2"/>
      <c r="N113" s="2"/>
      <c r="O113" s="2"/>
      <c r="P113" s="2"/>
    </row>
    <row r="114" spans="2:16" x14ac:dyDescent="0.2">
      <c r="B114" s="6"/>
      <c r="C114" s="2" t="s">
        <v>116</v>
      </c>
      <c r="D114" s="2"/>
      <c r="E114" s="2"/>
      <c r="F114" s="2"/>
      <c r="G114" s="2"/>
      <c r="H114" s="2"/>
      <c r="J114" s="2"/>
      <c r="K114" s="2"/>
      <c r="L114" s="2"/>
      <c r="M114" s="2"/>
      <c r="N114" s="2"/>
      <c r="O114" s="2"/>
      <c r="P114" s="2"/>
    </row>
    <row r="115" spans="2:16" x14ac:dyDescent="0.2">
      <c r="B115" s="6"/>
      <c r="C115" s="14" t="s">
        <v>117</v>
      </c>
      <c r="D115" s="2"/>
      <c r="E115" s="2"/>
      <c r="F115" s="2"/>
      <c r="G115" s="2"/>
      <c r="H115" s="2"/>
      <c r="J115" s="2"/>
      <c r="K115" s="2"/>
      <c r="L115" s="2"/>
      <c r="M115" s="2"/>
      <c r="N115" s="2"/>
      <c r="O115" s="2"/>
      <c r="P115" s="2"/>
    </row>
    <row r="116" spans="2:16" x14ac:dyDescent="0.2">
      <c r="B116" s="6"/>
    </row>
    <row r="117" spans="2:16" x14ac:dyDescent="0.2">
      <c r="B117" s="6"/>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sheetData>
  <sheetProtection formatCells="0" formatRows="0" insertRows="0" insertHyperlinks="0" deleteRows="0" selectLockedCells="1"/>
  <mergeCells count="48">
    <mergeCell ref="N48:P48"/>
    <mergeCell ref="N46:P46"/>
    <mergeCell ref="N41:P41"/>
    <mergeCell ref="N42:P42"/>
    <mergeCell ref="N43:P43"/>
    <mergeCell ref="N44:P44"/>
    <mergeCell ref="N45:P45"/>
    <mergeCell ref="N40:P40"/>
    <mergeCell ref="N35:P35"/>
    <mergeCell ref="N36:P36"/>
    <mergeCell ref="B38:P38"/>
    <mergeCell ref="N47:P47"/>
    <mergeCell ref="N34:P34"/>
    <mergeCell ref="B17:C17"/>
    <mergeCell ref="D17:E17"/>
    <mergeCell ref="B20:P20"/>
    <mergeCell ref="J22:P22"/>
    <mergeCell ref="J23:P23"/>
    <mergeCell ref="J24:P24"/>
    <mergeCell ref="J25:P25"/>
    <mergeCell ref="J27:P27"/>
    <mergeCell ref="J28:P28"/>
    <mergeCell ref="J29:P29"/>
    <mergeCell ref="B32:P32"/>
    <mergeCell ref="J26:P26"/>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41:H48 H35">
    <cfRule type="cellIs" dxfId="6" priority="2" stopIfTrue="1" operator="equal">
      <formula>0</formula>
    </cfRule>
  </conditionalFormatting>
  <conditionalFormatting sqref="G41:G48 G35">
    <cfRule type="cellIs" dxfId="5" priority="1" stopIfTrue="1" operator="equal">
      <formula>1</formula>
    </cfRule>
  </conditionalFormatting>
  <dataValidations count="7">
    <dataValidation type="list" allowBlank="1" showInputMessage="1" showErrorMessage="1" sqref="L65544:L65582 WVT983034:WVT983041 WLX983034:WLX983041 WCB983034:WCB983041 VSF983034:VSF983041 VIJ983034:VIJ983041 UYN983034:UYN983041 UOR983034:UOR983041 UEV983034:UEV983041 TUZ983034:TUZ983041 TLD983034:TLD983041 TBH983034:TBH983041 SRL983034:SRL983041 SHP983034:SHP983041 RXT983034:RXT983041 RNX983034:RNX983041 REB983034:REB983041 QUF983034:QUF983041 QKJ983034:QKJ983041 QAN983034:QAN983041 PQR983034:PQR983041 PGV983034:PGV983041 OWZ983034:OWZ983041 OND983034:OND983041 ODH983034:ODH983041 NTL983034:NTL983041 NJP983034:NJP983041 MZT983034:MZT983041 MPX983034:MPX983041 MGB983034:MGB983041 LWF983034:LWF983041 LMJ983034:LMJ983041 LCN983034:LCN983041 KSR983034:KSR983041 KIV983034:KIV983041 JYZ983034:JYZ983041 JPD983034:JPD983041 JFH983034:JFH983041 IVL983034:IVL983041 ILP983034:ILP983041 IBT983034:IBT983041 HRX983034:HRX983041 HIB983034:HIB983041 GYF983034:GYF983041 GOJ983034:GOJ983041 GEN983034:GEN983041 FUR983034:FUR983041 FKV983034:FKV983041 FAZ983034:FAZ983041 ERD983034:ERD983041 EHH983034:EHH983041 DXL983034:DXL983041 DNP983034:DNP983041 DDT983034:DDT983041 CTX983034:CTX983041 CKB983034:CKB983041 CAF983034:CAF983041 BQJ983034:BQJ983041 BGN983034:BGN983041 AWR983034:AWR983041 AMV983034:AMV983041 ACZ983034:ACZ983041 TD983034:TD983041 JH983034:JH983041 L983034:L983041 WVT917498:WVT917505 WLX917498:WLX917505 WCB917498:WCB917505 VSF917498:VSF917505 VIJ917498:VIJ917505 UYN917498:UYN917505 UOR917498:UOR917505 UEV917498:UEV917505 TUZ917498:TUZ917505 TLD917498:TLD917505 TBH917498:TBH917505 SRL917498:SRL917505 SHP917498:SHP917505 RXT917498:RXT917505 RNX917498:RNX917505 REB917498:REB917505 QUF917498:QUF917505 QKJ917498:QKJ917505 QAN917498:QAN917505 PQR917498:PQR917505 PGV917498:PGV917505 OWZ917498:OWZ917505 OND917498:OND917505 ODH917498:ODH917505 NTL917498:NTL917505 NJP917498:NJP917505 MZT917498:MZT917505 MPX917498:MPX917505 MGB917498:MGB917505 LWF917498:LWF917505 LMJ917498:LMJ917505 LCN917498:LCN917505 KSR917498:KSR917505 KIV917498:KIV917505 JYZ917498:JYZ917505 JPD917498:JPD917505 JFH917498:JFH917505 IVL917498:IVL917505 ILP917498:ILP917505 IBT917498:IBT917505 HRX917498:HRX917505 HIB917498:HIB917505 GYF917498:GYF917505 GOJ917498:GOJ917505 GEN917498:GEN917505 FUR917498:FUR917505 FKV917498:FKV917505 FAZ917498:FAZ917505 ERD917498:ERD917505 EHH917498:EHH917505 DXL917498:DXL917505 DNP917498:DNP917505 DDT917498:DDT917505 CTX917498:CTX917505 CKB917498:CKB917505 CAF917498:CAF917505 BQJ917498:BQJ917505 BGN917498:BGN917505 AWR917498:AWR917505 AMV917498:AMV917505 ACZ917498:ACZ917505 TD917498:TD917505 JH917498:JH917505 L917498:L917505 WVT851962:WVT851969 WLX851962:WLX851969 WCB851962:WCB851969 VSF851962:VSF851969 VIJ851962:VIJ851969 UYN851962:UYN851969 UOR851962:UOR851969 UEV851962:UEV851969 TUZ851962:TUZ851969 TLD851962:TLD851969 TBH851962:TBH851969 SRL851962:SRL851969 SHP851962:SHP851969 RXT851962:RXT851969 RNX851962:RNX851969 REB851962:REB851969 QUF851962:QUF851969 QKJ851962:QKJ851969 QAN851962:QAN851969 PQR851962:PQR851969 PGV851962:PGV851969 OWZ851962:OWZ851969 OND851962:OND851969 ODH851962:ODH851969 NTL851962:NTL851969 NJP851962:NJP851969 MZT851962:MZT851969 MPX851962:MPX851969 MGB851962:MGB851969 LWF851962:LWF851969 LMJ851962:LMJ851969 LCN851962:LCN851969 KSR851962:KSR851969 KIV851962:KIV851969 JYZ851962:JYZ851969 JPD851962:JPD851969 JFH851962:JFH851969 IVL851962:IVL851969 ILP851962:ILP851969 IBT851962:IBT851969 HRX851962:HRX851969 HIB851962:HIB851969 GYF851962:GYF851969 GOJ851962:GOJ851969 GEN851962:GEN851969 FUR851962:FUR851969 FKV851962:FKV851969 FAZ851962:FAZ851969 ERD851962:ERD851969 EHH851962:EHH851969 DXL851962:DXL851969 DNP851962:DNP851969 DDT851962:DDT851969 CTX851962:CTX851969 CKB851962:CKB851969 CAF851962:CAF851969 BQJ851962:BQJ851969 BGN851962:BGN851969 AWR851962:AWR851969 AMV851962:AMV851969 ACZ851962:ACZ851969 TD851962:TD851969 JH851962:JH851969 L851962:L851969 WVT786426:WVT786433 WLX786426:WLX786433 WCB786426:WCB786433 VSF786426:VSF786433 VIJ786426:VIJ786433 UYN786426:UYN786433 UOR786426:UOR786433 UEV786426:UEV786433 TUZ786426:TUZ786433 TLD786426:TLD786433 TBH786426:TBH786433 SRL786426:SRL786433 SHP786426:SHP786433 RXT786426:RXT786433 RNX786426:RNX786433 REB786426:REB786433 QUF786426:QUF786433 QKJ786426:QKJ786433 QAN786426:QAN786433 PQR786426:PQR786433 PGV786426:PGV786433 OWZ786426:OWZ786433 OND786426:OND786433 ODH786426:ODH786433 NTL786426:NTL786433 NJP786426:NJP786433 MZT786426:MZT786433 MPX786426:MPX786433 MGB786426:MGB786433 LWF786426:LWF786433 LMJ786426:LMJ786433 LCN786426:LCN786433 KSR786426:KSR786433 KIV786426:KIV786433 JYZ786426:JYZ786433 JPD786426:JPD786433 JFH786426:JFH786433 IVL786426:IVL786433 ILP786426:ILP786433 IBT786426:IBT786433 HRX786426:HRX786433 HIB786426:HIB786433 GYF786426:GYF786433 GOJ786426:GOJ786433 GEN786426:GEN786433 FUR786426:FUR786433 FKV786426:FKV786433 FAZ786426:FAZ786433 ERD786426:ERD786433 EHH786426:EHH786433 DXL786426:DXL786433 DNP786426:DNP786433 DDT786426:DDT786433 CTX786426:CTX786433 CKB786426:CKB786433 CAF786426:CAF786433 BQJ786426:BQJ786433 BGN786426:BGN786433 AWR786426:AWR786433 AMV786426:AMV786433 ACZ786426:ACZ786433 TD786426:TD786433 JH786426:JH786433 L786426:L786433 WVT720890:WVT720897 WLX720890:WLX720897 WCB720890:WCB720897 VSF720890:VSF720897 VIJ720890:VIJ720897 UYN720890:UYN720897 UOR720890:UOR720897 UEV720890:UEV720897 TUZ720890:TUZ720897 TLD720890:TLD720897 TBH720890:TBH720897 SRL720890:SRL720897 SHP720890:SHP720897 RXT720890:RXT720897 RNX720890:RNX720897 REB720890:REB720897 QUF720890:QUF720897 QKJ720890:QKJ720897 QAN720890:QAN720897 PQR720890:PQR720897 PGV720890:PGV720897 OWZ720890:OWZ720897 OND720890:OND720897 ODH720890:ODH720897 NTL720890:NTL720897 NJP720890:NJP720897 MZT720890:MZT720897 MPX720890:MPX720897 MGB720890:MGB720897 LWF720890:LWF720897 LMJ720890:LMJ720897 LCN720890:LCN720897 KSR720890:KSR720897 KIV720890:KIV720897 JYZ720890:JYZ720897 JPD720890:JPD720897 JFH720890:JFH720897 IVL720890:IVL720897 ILP720890:ILP720897 IBT720890:IBT720897 HRX720890:HRX720897 HIB720890:HIB720897 GYF720890:GYF720897 GOJ720890:GOJ720897 GEN720890:GEN720897 FUR720890:FUR720897 FKV720890:FKV720897 FAZ720890:FAZ720897 ERD720890:ERD720897 EHH720890:EHH720897 DXL720890:DXL720897 DNP720890:DNP720897 DDT720890:DDT720897 CTX720890:CTX720897 CKB720890:CKB720897 CAF720890:CAF720897 BQJ720890:BQJ720897 BGN720890:BGN720897 AWR720890:AWR720897 AMV720890:AMV720897 ACZ720890:ACZ720897 TD720890:TD720897 JH720890:JH720897 L720890:L720897 WVT655354:WVT655361 WLX655354:WLX655361 WCB655354:WCB655361 VSF655354:VSF655361 VIJ655354:VIJ655361 UYN655354:UYN655361 UOR655354:UOR655361 UEV655354:UEV655361 TUZ655354:TUZ655361 TLD655354:TLD655361 TBH655354:TBH655361 SRL655354:SRL655361 SHP655354:SHP655361 RXT655354:RXT655361 RNX655354:RNX655361 REB655354:REB655361 QUF655354:QUF655361 QKJ655354:QKJ655361 QAN655354:QAN655361 PQR655354:PQR655361 PGV655354:PGV655361 OWZ655354:OWZ655361 OND655354:OND655361 ODH655354:ODH655361 NTL655354:NTL655361 NJP655354:NJP655361 MZT655354:MZT655361 MPX655354:MPX655361 MGB655354:MGB655361 LWF655354:LWF655361 LMJ655354:LMJ655361 LCN655354:LCN655361 KSR655354:KSR655361 KIV655354:KIV655361 JYZ655354:JYZ655361 JPD655354:JPD655361 JFH655354:JFH655361 IVL655354:IVL655361 ILP655354:ILP655361 IBT655354:IBT655361 HRX655354:HRX655361 HIB655354:HIB655361 GYF655354:GYF655361 GOJ655354:GOJ655361 GEN655354:GEN655361 FUR655354:FUR655361 FKV655354:FKV655361 FAZ655354:FAZ655361 ERD655354:ERD655361 EHH655354:EHH655361 DXL655354:DXL655361 DNP655354:DNP655361 DDT655354:DDT655361 CTX655354:CTX655361 CKB655354:CKB655361 CAF655354:CAF655361 BQJ655354:BQJ655361 BGN655354:BGN655361 AWR655354:AWR655361 AMV655354:AMV655361 ACZ655354:ACZ655361 TD655354:TD655361 JH655354:JH655361 L655354:L655361 WVT589818:WVT589825 WLX589818:WLX589825 WCB589818:WCB589825 VSF589818:VSF589825 VIJ589818:VIJ589825 UYN589818:UYN589825 UOR589818:UOR589825 UEV589818:UEV589825 TUZ589818:TUZ589825 TLD589818:TLD589825 TBH589818:TBH589825 SRL589818:SRL589825 SHP589818:SHP589825 RXT589818:RXT589825 RNX589818:RNX589825 REB589818:REB589825 QUF589818:QUF589825 QKJ589818:QKJ589825 QAN589818:QAN589825 PQR589818:PQR589825 PGV589818:PGV589825 OWZ589818:OWZ589825 OND589818:OND589825 ODH589818:ODH589825 NTL589818:NTL589825 NJP589818:NJP589825 MZT589818:MZT589825 MPX589818:MPX589825 MGB589818:MGB589825 LWF589818:LWF589825 LMJ589818:LMJ589825 LCN589818:LCN589825 KSR589818:KSR589825 KIV589818:KIV589825 JYZ589818:JYZ589825 JPD589818:JPD589825 JFH589818:JFH589825 IVL589818:IVL589825 ILP589818:ILP589825 IBT589818:IBT589825 HRX589818:HRX589825 HIB589818:HIB589825 GYF589818:GYF589825 GOJ589818:GOJ589825 GEN589818:GEN589825 FUR589818:FUR589825 FKV589818:FKV589825 FAZ589818:FAZ589825 ERD589818:ERD589825 EHH589818:EHH589825 DXL589818:DXL589825 DNP589818:DNP589825 DDT589818:DDT589825 CTX589818:CTX589825 CKB589818:CKB589825 CAF589818:CAF589825 BQJ589818:BQJ589825 BGN589818:BGN589825 AWR589818:AWR589825 AMV589818:AMV589825 ACZ589818:ACZ589825 TD589818:TD589825 JH589818:JH589825 L589818:L589825 WVT524282:WVT524289 WLX524282:WLX524289 WCB524282:WCB524289 VSF524282:VSF524289 VIJ524282:VIJ524289 UYN524282:UYN524289 UOR524282:UOR524289 UEV524282:UEV524289 TUZ524282:TUZ524289 TLD524282:TLD524289 TBH524282:TBH524289 SRL524282:SRL524289 SHP524282:SHP524289 RXT524282:RXT524289 RNX524282:RNX524289 REB524282:REB524289 QUF524282:QUF524289 QKJ524282:QKJ524289 QAN524282:QAN524289 PQR524282:PQR524289 PGV524282:PGV524289 OWZ524282:OWZ524289 OND524282:OND524289 ODH524282:ODH524289 NTL524282:NTL524289 NJP524282:NJP524289 MZT524282:MZT524289 MPX524282:MPX524289 MGB524282:MGB524289 LWF524282:LWF524289 LMJ524282:LMJ524289 LCN524282:LCN524289 KSR524282:KSR524289 KIV524282:KIV524289 JYZ524282:JYZ524289 JPD524282:JPD524289 JFH524282:JFH524289 IVL524282:IVL524289 ILP524282:ILP524289 IBT524282:IBT524289 HRX524282:HRX524289 HIB524282:HIB524289 GYF524282:GYF524289 GOJ524282:GOJ524289 GEN524282:GEN524289 FUR524282:FUR524289 FKV524282:FKV524289 FAZ524282:FAZ524289 ERD524282:ERD524289 EHH524282:EHH524289 DXL524282:DXL524289 DNP524282:DNP524289 DDT524282:DDT524289 CTX524282:CTX524289 CKB524282:CKB524289 CAF524282:CAF524289 BQJ524282:BQJ524289 BGN524282:BGN524289 AWR524282:AWR524289 AMV524282:AMV524289 ACZ524282:ACZ524289 TD524282:TD524289 JH524282:JH524289 L524282:L524289 WVT458746:WVT458753 WLX458746:WLX458753 WCB458746:WCB458753 VSF458746:VSF458753 VIJ458746:VIJ458753 UYN458746:UYN458753 UOR458746:UOR458753 UEV458746:UEV458753 TUZ458746:TUZ458753 TLD458746:TLD458753 TBH458746:TBH458753 SRL458746:SRL458753 SHP458746:SHP458753 RXT458746:RXT458753 RNX458746:RNX458753 REB458746:REB458753 QUF458746:QUF458753 QKJ458746:QKJ458753 QAN458746:QAN458753 PQR458746:PQR458753 PGV458746:PGV458753 OWZ458746:OWZ458753 OND458746:OND458753 ODH458746:ODH458753 NTL458746:NTL458753 NJP458746:NJP458753 MZT458746:MZT458753 MPX458746:MPX458753 MGB458746:MGB458753 LWF458746:LWF458753 LMJ458746:LMJ458753 LCN458746:LCN458753 KSR458746:KSR458753 KIV458746:KIV458753 JYZ458746:JYZ458753 JPD458746:JPD458753 JFH458746:JFH458753 IVL458746:IVL458753 ILP458746:ILP458753 IBT458746:IBT458753 HRX458746:HRX458753 HIB458746:HIB458753 GYF458746:GYF458753 GOJ458746:GOJ458753 GEN458746:GEN458753 FUR458746:FUR458753 FKV458746:FKV458753 FAZ458746:FAZ458753 ERD458746:ERD458753 EHH458746:EHH458753 DXL458746:DXL458753 DNP458746:DNP458753 DDT458746:DDT458753 CTX458746:CTX458753 CKB458746:CKB458753 CAF458746:CAF458753 BQJ458746:BQJ458753 BGN458746:BGN458753 AWR458746:AWR458753 AMV458746:AMV458753 ACZ458746:ACZ458753 TD458746:TD458753 JH458746:JH458753 L458746:L458753 WVT393210:WVT393217 WLX393210:WLX393217 WCB393210:WCB393217 VSF393210:VSF393217 VIJ393210:VIJ393217 UYN393210:UYN393217 UOR393210:UOR393217 UEV393210:UEV393217 TUZ393210:TUZ393217 TLD393210:TLD393217 TBH393210:TBH393217 SRL393210:SRL393217 SHP393210:SHP393217 RXT393210:RXT393217 RNX393210:RNX393217 REB393210:REB393217 QUF393210:QUF393217 QKJ393210:QKJ393217 QAN393210:QAN393217 PQR393210:PQR393217 PGV393210:PGV393217 OWZ393210:OWZ393217 OND393210:OND393217 ODH393210:ODH393217 NTL393210:NTL393217 NJP393210:NJP393217 MZT393210:MZT393217 MPX393210:MPX393217 MGB393210:MGB393217 LWF393210:LWF393217 LMJ393210:LMJ393217 LCN393210:LCN393217 KSR393210:KSR393217 KIV393210:KIV393217 JYZ393210:JYZ393217 JPD393210:JPD393217 JFH393210:JFH393217 IVL393210:IVL393217 ILP393210:ILP393217 IBT393210:IBT393217 HRX393210:HRX393217 HIB393210:HIB393217 GYF393210:GYF393217 GOJ393210:GOJ393217 GEN393210:GEN393217 FUR393210:FUR393217 FKV393210:FKV393217 FAZ393210:FAZ393217 ERD393210:ERD393217 EHH393210:EHH393217 DXL393210:DXL393217 DNP393210:DNP393217 DDT393210:DDT393217 CTX393210:CTX393217 CKB393210:CKB393217 CAF393210:CAF393217 BQJ393210:BQJ393217 BGN393210:BGN393217 AWR393210:AWR393217 AMV393210:AMV393217 ACZ393210:ACZ393217 TD393210:TD393217 JH393210:JH393217 L393210:L393217 WVT327674:WVT327681 WLX327674:WLX327681 WCB327674:WCB327681 VSF327674:VSF327681 VIJ327674:VIJ327681 UYN327674:UYN327681 UOR327674:UOR327681 UEV327674:UEV327681 TUZ327674:TUZ327681 TLD327674:TLD327681 TBH327674:TBH327681 SRL327674:SRL327681 SHP327674:SHP327681 RXT327674:RXT327681 RNX327674:RNX327681 REB327674:REB327681 QUF327674:QUF327681 QKJ327674:QKJ327681 QAN327674:QAN327681 PQR327674:PQR327681 PGV327674:PGV327681 OWZ327674:OWZ327681 OND327674:OND327681 ODH327674:ODH327681 NTL327674:NTL327681 NJP327674:NJP327681 MZT327674:MZT327681 MPX327674:MPX327681 MGB327674:MGB327681 LWF327674:LWF327681 LMJ327674:LMJ327681 LCN327674:LCN327681 KSR327674:KSR327681 KIV327674:KIV327681 JYZ327674:JYZ327681 JPD327674:JPD327681 JFH327674:JFH327681 IVL327674:IVL327681 ILP327674:ILP327681 IBT327674:IBT327681 HRX327674:HRX327681 HIB327674:HIB327681 GYF327674:GYF327681 GOJ327674:GOJ327681 GEN327674:GEN327681 FUR327674:FUR327681 FKV327674:FKV327681 FAZ327674:FAZ327681 ERD327674:ERD327681 EHH327674:EHH327681 DXL327674:DXL327681 DNP327674:DNP327681 DDT327674:DDT327681 CTX327674:CTX327681 CKB327674:CKB327681 CAF327674:CAF327681 BQJ327674:BQJ327681 BGN327674:BGN327681 AWR327674:AWR327681 AMV327674:AMV327681 ACZ327674:ACZ327681 TD327674:TD327681 JH327674:JH327681 L327674:L327681 WVT262138:WVT262145 WLX262138:WLX262145 WCB262138:WCB262145 VSF262138:VSF262145 VIJ262138:VIJ262145 UYN262138:UYN262145 UOR262138:UOR262145 UEV262138:UEV262145 TUZ262138:TUZ262145 TLD262138:TLD262145 TBH262138:TBH262145 SRL262138:SRL262145 SHP262138:SHP262145 RXT262138:RXT262145 RNX262138:RNX262145 REB262138:REB262145 QUF262138:QUF262145 QKJ262138:QKJ262145 QAN262138:QAN262145 PQR262138:PQR262145 PGV262138:PGV262145 OWZ262138:OWZ262145 OND262138:OND262145 ODH262138:ODH262145 NTL262138:NTL262145 NJP262138:NJP262145 MZT262138:MZT262145 MPX262138:MPX262145 MGB262138:MGB262145 LWF262138:LWF262145 LMJ262138:LMJ262145 LCN262138:LCN262145 KSR262138:KSR262145 KIV262138:KIV262145 JYZ262138:JYZ262145 JPD262138:JPD262145 JFH262138:JFH262145 IVL262138:IVL262145 ILP262138:ILP262145 IBT262138:IBT262145 HRX262138:HRX262145 HIB262138:HIB262145 GYF262138:GYF262145 GOJ262138:GOJ262145 GEN262138:GEN262145 FUR262138:FUR262145 FKV262138:FKV262145 FAZ262138:FAZ262145 ERD262138:ERD262145 EHH262138:EHH262145 DXL262138:DXL262145 DNP262138:DNP262145 DDT262138:DDT262145 CTX262138:CTX262145 CKB262138:CKB262145 CAF262138:CAF262145 BQJ262138:BQJ262145 BGN262138:BGN262145 AWR262138:AWR262145 AMV262138:AMV262145 ACZ262138:ACZ262145 TD262138:TD262145 JH262138:JH262145 L262138:L262145 WVT196602:WVT196609 WLX196602:WLX196609 WCB196602:WCB196609 VSF196602:VSF196609 VIJ196602:VIJ196609 UYN196602:UYN196609 UOR196602:UOR196609 UEV196602:UEV196609 TUZ196602:TUZ196609 TLD196602:TLD196609 TBH196602:TBH196609 SRL196602:SRL196609 SHP196602:SHP196609 RXT196602:RXT196609 RNX196602:RNX196609 REB196602:REB196609 QUF196602:QUF196609 QKJ196602:QKJ196609 QAN196602:QAN196609 PQR196602:PQR196609 PGV196602:PGV196609 OWZ196602:OWZ196609 OND196602:OND196609 ODH196602:ODH196609 NTL196602:NTL196609 NJP196602:NJP196609 MZT196602:MZT196609 MPX196602:MPX196609 MGB196602:MGB196609 LWF196602:LWF196609 LMJ196602:LMJ196609 LCN196602:LCN196609 KSR196602:KSR196609 KIV196602:KIV196609 JYZ196602:JYZ196609 JPD196602:JPD196609 JFH196602:JFH196609 IVL196602:IVL196609 ILP196602:ILP196609 IBT196602:IBT196609 HRX196602:HRX196609 HIB196602:HIB196609 GYF196602:GYF196609 GOJ196602:GOJ196609 GEN196602:GEN196609 FUR196602:FUR196609 FKV196602:FKV196609 FAZ196602:FAZ196609 ERD196602:ERD196609 EHH196602:EHH196609 DXL196602:DXL196609 DNP196602:DNP196609 DDT196602:DDT196609 CTX196602:CTX196609 CKB196602:CKB196609 CAF196602:CAF196609 BQJ196602:BQJ196609 BGN196602:BGN196609 AWR196602:AWR196609 AMV196602:AMV196609 ACZ196602:ACZ196609 TD196602:TD196609 JH196602:JH196609 L196602:L196609 WVT131066:WVT131073 WLX131066:WLX131073 WCB131066:WCB131073 VSF131066:VSF131073 VIJ131066:VIJ131073 UYN131066:UYN131073 UOR131066:UOR131073 UEV131066:UEV131073 TUZ131066:TUZ131073 TLD131066:TLD131073 TBH131066:TBH131073 SRL131066:SRL131073 SHP131066:SHP131073 RXT131066:RXT131073 RNX131066:RNX131073 REB131066:REB131073 QUF131066:QUF131073 QKJ131066:QKJ131073 QAN131066:QAN131073 PQR131066:PQR131073 PGV131066:PGV131073 OWZ131066:OWZ131073 OND131066:OND131073 ODH131066:ODH131073 NTL131066:NTL131073 NJP131066:NJP131073 MZT131066:MZT131073 MPX131066:MPX131073 MGB131066:MGB131073 LWF131066:LWF131073 LMJ131066:LMJ131073 LCN131066:LCN131073 KSR131066:KSR131073 KIV131066:KIV131073 JYZ131066:JYZ131073 JPD131066:JPD131073 JFH131066:JFH131073 IVL131066:IVL131073 ILP131066:ILP131073 IBT131066:IBT131073 HRX131066:HRX131073 HIB131066:HIB131073 GYF131066:GYF131073 GOJ131066:GOJ131073 GEN131066:GEN131073 FUR131066:FUR131073 FKV131066:FKV131073 FAZ131066:FAZ131073 ERD131066:ERD131073 EHH131066:EHH131073 DXL131066:DXL131073 DNP131066:DNP131073 DDT131066:DDT131073 CTX131066:CTX131073 CKB131066:CKB131073 CAF131066:CAF131073 BQJ131066:BQJ131073 BGN131066:BGN131073 AWR131066:AWR131073 AMV131066:AMV131073 ACZ131066:ACZ131073 TD131066:TD131073 JH131066:JH131073 L131066:L131073 WVT65530:WVT65537 WLX65530:WLX65537 WCB65530:WCB65537 VSF65530:VSF65537 VIJ65530:VIJ65537 UYN65530:UYN65537 UOR65530:UOR65537 UEV65530:UEV65537 TUZ65530:TUZ65537 TLD65530:TLD65537 TBH65530:TBH65537 SRL65530:SRL65537 SHP65530:SHP65537 RXT65530:RXT65537 RNX65530:RNX65537 REB65530:REB65537 QUF65530:QUF65537 QKJ65530:QKJ65537 QAN65530:QAN65537 PQR65530:PQR65537 PGV65530:PGV65537 OWZ65530:OWZ65537 OND65530:OND65537 ODH65530:ODH65537 NTL65530:NTL65537 NJP65530:NJP65537 MZT65530:MZT65537 MPX65530:MPX65537 MGB65530:MGB65537 LWF65530:LWF65537 LMJ65530:LMJ65537 LCN65530:LCN65537 KSR65530:KSR65537 KIV65530:KIV65537 JYZ65530:JYZ65537 JPD65530:JPD65537 JFH65530:JFH65537 IVL65530:IVL65537 ILP65530:ILP65537 IBT65530:IBT65537 HRX65530:HRX65537 HIB65530:HIB65537 GYF65530:GYF65537 GOJ65530:GOJ65537 GEN65530:GEN65537 FUR65530:FUR65537 FKV65530:FKV65537 FAZ65530:FAZ65537 ERD65530:ERD65537 EHH65530:EHH65537 DXL65530:DXL65537 DNP65530:DNP65537 DDT65530:DDT65537 CTX65530:CTX65537 CKB65530:CKB65537 CAF65530:CAF65537 BQJ65530:BQJ65537 BGN65530:BGN65537 AWR65530:AWR65537 AMV65530:AMV65537 ACZ65530:ACZ65537 TD65530:TD65537 JH65530:JH65537 L65530:L65537 WVT35 WLX35 WCB35 VSF35 VIJ35 UYN35 UOR35 UEV35 TUZ35 TLD35 TBH35 SRL35 SHP35 RXT35 RNX35 REB35 QUF35 QKJ35 QAN35 PQR35 PGV35 OWZ35 OND35 ODH35 NTL35 NJP35 MZT35 MPX35 MGB35 LWF35 LMJ35 LCN35 KSR35 KIV35 JYZ35 JPD35 JFH35 IVL35 ILP35 IBT35 HRX35 HIB35 GYF35 GOJ35 GEN35 FUR35 FKV35 FAZ35 ERD35 EHH35 DXL35 DNP35 DDT35 CTX35 CKB35 CAF35 BQJ35 BGN35 AWR35 AMV35 ACZ35 TD35 JH35 L35 WVT983048:WVT983086 WLX983048:WLX983086 WCB983048:WCB983086 VSF983048:VSF983086 VIJ983048:VIJ983086 UYN983048:UYN983086 UOR983048:UOR983086 UEV983048:UEV983086 TUZ983048:TUZ983086 TLD983048:TLD983086 TBH983048:TBH983086 SRL983048:SRL983086 SHP983048:SHP983086 RXT983048:RXT983086 RNX983048:RNX983086 REB983048:REB983086 QUF983048:QUF983086 QKJ983048:QKJ983086 QAN983048:QAN983086 PQR983048:PQR983086 PGV983048:PGV983086 OWZ983048:OWZ983086 OND983048:OND983086 ODH983048:ODH983086 NTL983048:NTL983086 NJP983048:NJP983086 MZT983048:MZT983086 MPX983048:MPX983086 MGB983048:MGB983086 LWF983048:LWF983086 LMJ983048:LMJ983086 LCN983048:LCN983086 KSR983048:KSR983086 KIV983048:KIV983086 JYZ983048:JYZ983086 JPD983048:JPD983086 JFH983048:JFH983086 IVL983048:IVL983086 ILP983048:ILP983086 IBT983048:IBT983086 HRX983048:HRX983086 HIB983048:HIB983086 GYF983048:GYF983086 GOJ983048:GOJ983086 GEN983048:GEN983086 FUR983048:FUR983086 FKV983048:FKV983086 FAZ983048:FAZ983086 ERD983048:ERD983086 EHH983048:EHH983086 DXL983048:DXL983086 DNP983048:DNP983086 DDT983048:DDT983086 CTX983048:CTX983086 CKB983048:CKB983086 CAF983048:CAF983086 BQJ983048:BQJ983086 BGN983048:BGN983086 AWR983048:AWR983086 AMV983048:AMV983086 ACZ983048:ACZ983086 TD983048:TD983086 JH983048:JH983086 L983048:L983086 WVT917512:WVT917550 WLX917512:WLX917550 WCB917512:WCB917550 VSF917512:VSF917550 VIJ917512:VIJ917550 UYN917512:UYN917550 UOR917512:UOR917550 UEV917512:UEV917550 TUZ917512:TUZ917550 TLD917512:TLD917550 TBH917512:TBH917550 SRL917512:SRL917550 SHP917512:SHP917550 RXT917512:RXT917550 RNX917512:RNX917550 REB917512:REB917550 QUF917512:QUF917550 QKJ917512:QKJ917550 QAN917512:QAN917550 PQR917512:PQR917550 PGV917512:PGV917550 OWZ917512:OWZ917550 OND917512:OND917550 ODH917512:ODH917550 NTL917512:NTL917550 NJP917512:NJP917550 MZT917512:MZT917550 MPX917512:MPX917550 MGB917512:MGB917550 LWF917512:LWF917550 LMJ917512:LMJ917550 LCN917512:LCN917550 KSR917512:KSR917550 KIV917512:KIV917550 JYZ917512:JYZ917550 JPD917512:JPD917550 JFH917512:JFH917550 IVL917512:IVL917550 ILP917512:ILP917550 IBT917512:IBT917550 HRX917512:HRX917550 HIB917512:HIB917550 GYF917512:GYF917550 GOJ917512:GOJ917550 GEN917512:GEN917550 FUR917512:FUR917550 FKV917512:FKV917550 FAZ917512:FAZ917550 ERD917512:ERD917550 EHH917512:EHH917550 DXL917512:DXL917550 DNP917512:DNP917550 DDT917512:DDT917550 CTX917512:CTX917550 CKB917512:CKB917550 CAF917512:CAF917550 BQJ917512:BQJ917550 BGN917512:BGN917550 AWR917512:AWR917550 AMV917512:AMV917550 ACZ917512:ACZ917550 TD917512:TD917550 JH917512:JH917550 L917512:L917550 WVT851976:WVT852014 WLX851976:WLX852014 WCB851976:WCB852014 VSF851976:VSF852014 VIJ851976:VIJ852014 UYN851976:UYN852014 UOR851976:UOR852014 UEV851976:UEV852014 TUZ851976:TUZ852014 TLD851976:TLD852014 TBH851976:TBH852014 SRL851976:SRL852014 SHP851976:SHP852014 RXT851976:RXT852014 RNX851976:RNX852014 REB851976:REB852014 QUF851976:QUF852014 QKJ851976:QKJ852014 QAN851976:QAN852014 PQR851976:PQR852014 PGV851976:PGV852014 OWZ851976:OWZ852014 OND851976:OND852014 ODH851976:ODH852014 NTL851976:NTL852014 NJP851976:NJP852014 MZT851976:MZT852014 MPX851976:MPX852014 MGB851976:MGB852014 LWF851976:LWF852014 LMJ851976:LMJ852014 LCN851976:LCN852014 KSR851976:KSR852014 KIV851976:KIV852014 JYZ851976:JYZ852014 JPD851976:JPD852014 JFH851976:JFH852014 IVL851976:IVL852014 ILP851976:ILP852014 IBT851976:IBT852014 HRX851976:HRX852014 HIB851976:HIB852014 GYF851976:GYF852014 GOJ851976:GOJ852014 GEN851976:GEN852014 FUR851976:FUR852014 FKV851976:FKV852014 FAZ851976:FAZ852014 ERD851976:ERD852014 EHH851976:EHH852014 DXL851976:DXL852014 DNP851976:DNP852014 DDT851976:DDT852014 CTX851976:CTX852014 CKB851976:CKB852014 CAF851976:CAF852014 BQJ851976:BQJ852014 BGN851976:BGN852014 AWR851976:AWR852014 AMV851976:AMV852014 ACZ851976:ACZ852014 TD851976:TD852014 JH851976:JH852014 L851976:L852014 WVT786440:WVT786478 WLX786440:WLX786478 WCB786440:WCB786478 VSF786440:VSF786478 VIJ786440:VIJ786478 UYN786440:UYN786478 UOR786440:UOR786478 UEV786440:UEV786478 TUZ786440:TUZ786478 TLD786440:TLD786478 TBH786440:TBH786478 SRL786440:SRL786478 SHP786440:SHP786478 RXT786440:RXT786478 RNX786440:RNX786478 REB786440:REB786478 QUF786440:QUF786478 QKJ786440:QKJ786478 QAN786440:QAN786478 PQR786440:PQR786478 PGV786440:PGV786478 OWZ786440:OWZ786478 OND786440:OND786478 ODH786440:ODH786478 NTL786440:NTL786478 NJP786440:NJP786478 MZT786440:MZT786478 MPX786440:MPX786478 MGB786440:MGB786478 LWF786440:LWF786478 LMJ786440:LMJ786478 LCN786440:LCN786478 KSR786440:KSR786478 KIV786440:KIV786478 JYZ786440:JYZ786478 JPD786440:JPD786478 JFH786440:JFH786478 IVL786440:IVL786478 ILP786440:ILP786478 IBT786440:IBT786478 HRX786440:HRX786478 HIB786440:HIB786478 GYF786440:GYF786478 GOJ786440:GOJ786478 GEN786440:GEN786478 FUR786440:FUR786478 FKV786440:FKV786478 FAZ786440:FAZ786478 ERD786440:ERD786478 EHH786440:EHH786478 DXL786440:DXL786478 DNP786440:DNP786478 DDT786440:DDT786478 CTX786440:CTX786478 CKB786440:CKB786478 CAF786440:CAF786478 BQJ786440:BQJ786478 BGN786440:BGN786478 AWR786440:AWR786478 AMV786440:AMV786478 ACZ786440:ACZ786478 TD786440:TD786478 JH786440:JH786478 L786440:L786478 WVT720904:WVT720942 WLX720904:WLX720942 WCB720904:WCB720942 VSF720904:VSF720942 VIJ720904:VIJ720942 UYN720904:UYN720942 UOR720904:UOR720942 UEV720904:UEV720942 TUZ720904:TUZ720942 TLD720904:TLD720942 TBH720904:TBH720942 SRL720904:SRL720942 SHP720904:SHP720942 RXT720904:RXT720942 RNX720904:RNX720942 REB720904:REB720942 QUF720904:QUF720942 QKJ720904:QKJ720942 QAN720904:QAN720942 PQR720904:PQR720942 PGV720904:PGV720942 OWZ720904:OWZ720942 OND720904:OND720942 ODH720904:ODH720942 NTL720904:NTL720942 NJP720904:NJP720942 MZT720904:MZT720942 MPX720904:MPX720942 MGB720904:MGB720942 LWF720904:LWF720942 LMJ720904:LMJ720942 LCN720904:LCN720942 KSR720904:KSR720942 KIV720904:KIV720942 JYZ720904:JYZ720942 JPD720904:JPD720942 JFH720904:JFH720942 IVL720904:IVL720942 ILP720904:ILP720942 IBT720904:IBT720942 HRX720904:HRX720942 HIB720904:HIB720942 GYF720904:GYF720942 GOJ720904:GOJ720942 GEN720904:GEN720942 FUR720904:FUR720942 FKV720904:FKV720942 FAZ720904:FAZ720942 ERD720904:ERD720942 EHH720904:EHH720942 DXL720904:DXL720942 DNP720904:DNP720942 DDT720904:DDT720942 CTX720904:CTX720942 CKB720904:CKB720942 CAF720904:CAF720942 BQJ720904:BQJ720942 BGN720904:BGN720942 AWR720904:AWR720942 AMV720904:AMV720942 ACZ720904:ACZ720942 TD720904:TD720942 JH720904:JH720942 L720904:L720942 WVT655368:WVT655406 WLX655368:WLX655406 WCB655368:WCB655406 VSF655368:VSF655406 VIJ655368:VIJ655406 UYN655368:UYN655406 UOR655368:UOR655406 UEV655368:UEV655406 TUZ655368:TUZ655406 TLD655368:TLD655406 TBH655368:TBH655406 SRL655368:SRL655406 SHP655368:SHP655406 RXT655368:RXT655406 RNX655368:RNX655406 REB655368:REB655406 QUF655368:QUF655406 QKJ655368:QKJ655406 QAN655368:QAN655406 PQR655368:PQR655406 PGV655368:PGV655406 OWZ655368:OWZ655406 OND655368:OND655406 ODH655368:ODH655406 NTL655368:NTL655406 NJP655368:NJP655406 MZT655368:MZT655406 MPX655368:MPX655406 MGB655368:MGB655406 LWF655368:LWF655406 LMJ655368:LMJ655406 LCN655368:LCN655406 KSR655368:KSR655406 KIV655368:KIV655406 JYZ655368:JYZ655406 JPD655368:JPD655406 JFH655368:JFH655406 IVL655368:IVL655406 ILP655368:ILP655406 IBT655368:IBT655406 HRX655368:HRX655406 HIB655368:HIB655406 GYF655368:GYF655406 GOJ655368:GOJ655406 GEN655368:GEN655406 FUR655368:FUR655406 FKV655368:FKV655406 FAZ655368:FAZ655406 ERD655368:ERD655406 EHH655368:EHH655406 DXL655368:DXL655406 DNP655368:DNP655406 DDT655368:DDT655406 CTX655368:CTX655406 CKB655368:CKB655406 CAF655368:CAF655406 BQJ655368:BQJ655406 BGN655368:BGN655406 AWR655368:AWR655406 AMV655368:AMV655406 ACZ655368:ACZ655406 TD655368:TD655406 JH655368:JH655406 L655368:L655406 WVT589832:WVT589870 WLX589832:WLX589870 WCB589832:WCB589870 VSF589832:VSF589870 VIJ589832:VIJ589870 UYN589832:UYN589870 UOR589832:UOR589870 UEV589832:UEV589870 TUZ589832:TUZ589870 TLD589832:TLD589870 TBH589832:TBH589870 SRL589832:SRL589870 SHP589832:SHP589870 RXT589832:RXT589870 RNX589832:RNX589870 REB589832:REB589870 QUF589832:QUF589870 QKJ589832:QKJ589870 QAN589832:QAN589870 PQR589832:PQR589870 PGV589832:PGV589870 OWZ589832:OWZ589870 OND589832:OND589870 ODH589832:ODH589870 NTL589832:NTL589870 NJP589832:NJP589870 MZT589832:MZT589870 MPX589832:MPX589870 MGB589832:MGB589870 LWF589832:LWF589870 LMJ589832:LMJ589870 LCN589832:LCN589870 KSR589832:KSR589870 KIV589832:KIV589870 JYZ589832:JYZ589870 JPD589832:JPD589870 JFH589832:JFH589870 IVL589832:IVL589870 ILP589832:ILP589870 IBT589832:IBT589870 HRX589832:HRX589870 HIB589832:HIB589870 GYF589832:GYF589870 GOJ589832:GOJ589870 GEN589832:GEN589870 FUR589832:FUR589870 FKV589832:FKV589870 FAZ589832:FAZ589870 ERD589832:ERD589870 EHH589832:EHH589870 DXL589832:DXL589870 DNP589832:DNP589870 DDT589832:DDT589870 CTX589832:CTX589870 CKB589832:CKB589870 CAF589832:CAF589870 BQJ589832:BQJ589870 BGN589832:BGN589870 AWR589832:AWR589870 AMV589832:AMV589870 ACZ589832:ACZ589870 TD589832:TD589870 JH589832:JH589870 L589832:L589870 WVT524296:WVT524334 WLX524296:WLX524334 WCB524296:WCB524334 VSF524296:VSF524334 VIJ524296:VIJ524334 UYN524296:UYN524334 UOR524296:UOR524334 UEV524296:UEV524334 TUZ524296:TUZ524334 TLD524296:TLD524334 TBH524296:TBH524334 SRL524296:SRL524334 SHP524296:SHP524334 RXT524296:RXT524334 RNX524296:RNX524334 REB524296:REB524334 QUF524296:QUF524334 QKJ524296:QKJ524334 QAN524296:QAN524334 PQR524296:PQR524334 PGV524296:PGV524334 OWZ524296:OWZ524334 OND524296:OND524334 ODH524296:ODH524334 NTL524296:NTL524334 NJP524296:NJP524334 MZT524296:MZT524334 MPX524296:MPX524334 MGB524296:MGB524334 LWF524296:LWF524334 LMJ524296:LMJ524334 LCN524296:LCN524334 KSR524296:KSR524334 KIV524296:KIV524334 JYZ524296:JYZ524334 JPD524296:JPD524334 JFH524296:JFH524334 IVL524296:IVL524334 ILP524296:ILP524334 IBT524296:IBT524334 HRX524296:HRX524334 HIB524296:HIB524334 GYF524296:GYF524334 GOJ524296:GOJ524334 GEN524296:GEN524334 FUR524296:FUR524334 FKV524296:FKV524334 FAZ524296:FAZ524334 ERD524296:ERD524334 EHH524296:EHH524334 DXL524296:DXL524334 DNP524296:DNP524334 DDT524296:DDT524334 CTX524296:CTX524334 CKB524296:CKB524334 CAF524296:CAF524334 BQJ524296:BQJ524334 BGN524296:BGN524334 AWR524296:AWR524334 AMV524296:AMV524334 ACZ524296:ACZ524334 TD524296:TD524334 JH524296:JH524334 L524296:L524334 WVT458760:WVT458798 WLX458760:WLX458798 WCB458760:WCB458798 VSF458760:VSF458798 VIJ458760:VIJ458798 UYN458760:UYN458798 UOR458760:UOR458798 UEV458760:UEV458798 TUZ458760:TUZ458798 TLD458760:TLD458798 TBH458760:TBH458798 SRL458760:SRL458798 SHP458760:SHP458798 RXT458760:RXT458798 RNX458760:RNX458798 REB458760:REB458798 QUF458760:QUF458798 QKJ458760:QKJ458798 QAN458760:QAN458798 PQR458760:PQR458798 PGV458760:PGV458798 OWZ458760:OWZ458798 OND458760:OND458798 ODH458760:ODH458798 NTL458760:NTL458798 NJP458760:NJP458798 MZT458760:MZT458798 MPX458760:MPX458798 MGB458760:MGB458798 LWF458760:LWF458798 LMJ458760:LMJ458798 LCN458760:LCN458798 KSR458760:KSR458798 KIV458760:KIV458798 JYZ458760:JYZ458798 JPD458760:JPD458798 JFH458760:JFH458798 IVL458760:IVL458798 ILP458760:ILP458798 IBT458760:IBT458798 HRX458760:HRX458798 HIB458760:HIB458798 GYF458760:GYF458798 GOJ458760:GOJ458798 GEN458760:GEN458798 FUR458760:FUR458798 FKV458760:FKV458798 FAZ458760:FAZ458798 ERD458760:ERD458798 EHH458760:EHH458798 DXL458760:DXL458798 DNP458760:DNP458798 DDT458760:DDT458798 CTX458760:CTX458798 CKB458760:CKB458798 CAF458760:CAF458798 BQJ458760:BQJ458798 BGN458760:BGN458798 AWR458760:AWR458798 AMV458760:AMV458798 ACZ458760:ACZ458798 TD458760:TD458798 JH458760:JH458798 L458760:L458798 WVT393224:WVT393262 WLX393224:WLX393262 WCB393224:WCB393262 VSF393224:VSF393262 VIJ393224:VIJ393262 UYN393224:UYN393262 UOR393224:UOR393262 UEV393224:UEV393262 TUZ393224:TUZ393262 TLD393224:TLD393262 TBH393224:TBH393262 SRL393224:SRL393262 SHP393224:SHP393262 RXT393224:RXT393262 RNX393224:RNX393262 REB393224:REB393262 QUF393224:QUF393262 QKJ393224:QKJ393262 QAN393224:QAN393262 PQR393224:PQR393262 PGV393224:PGV393262 OWZ393224:OWZ393262 OND393224:OND393262 ODH393224:ODH393262 NTL393224:NTL393262 NJP393224:NJP393262 MZT393224:MZT393262 MPX393224:MPX393262 MGB393224:MGB393262 LWF393224:LWF393262 LMJ393224:LMJ393262 LCN393224:LCN393262 KSR393224:KSR393262 KIV393224:KIV393262 JYZ393224:JYZ393262 JPD393224:JPD393262 JFH393224:JFH393262 IVL393224:IVL393262 ILP393224:ILP393262 IBT393224:IBT393262 HRX393224:HRX393262 HIB393224:HIB393262 GYF393224:GYF393262 GOJ393224:GOJ393262 GEN393224:GEN393262 FUR393224:FUR393262 FKV393224:FKV393262 FAZ393224:FAZ393262 ERD393224:ERD393262 EHH393224:EHH393262 DXL393224:DXL393262 DNP393224:DNP393262 DDT393224:DDT393262 CTX393224:CTX393262 CKB393224:CKB393262 CAF393224:CAF393262 BQJ393224:BQJ393262 BGN393224:BGN393262 AWR393224:AWR393262 AMV393224:AMV393262 ACZ393224:ACZ393262 TD393224:TD393262 JH393224:JH393262 L393224:L393262 WVT327688:WVT327726 WLX327688:WLX327726 WCB327688:WCB327726 VSF327688:VSF327726 VIJ327688:VIJ327726 UYN327688:UYN327726 UOR327688:UOR327726 UEV327688:UEV327726 TUZ327688:TUZ327726 TLD327688:TLD327726 TBH327688:TBH327726 SRL327688:SRL327726 SHP327688:SHP327726 RXT327688:RXT327726 RNX327688:RNX327726 REB327688:REB327726 QUF327688:QUF327726 QKJ327688:QKJ327726 QAN327688:QAN327726 PQR327688:PQR327726 PGV327688:PGV327726 OWZ327688:OWZ327726 OND327688:OND327726 ODH327688:ODH327726 NTL327688:NTL327726 NJP327688:NJP327726 MZT327688:MZT327726 MPX327688:MPX327726 MGB327688:MGB327726 LWF327688:LWF327726 LMJ327688:LMJ327726 LCN327688:LCN327726 KSR327688:KSR327726 KIV327688:KIV327726 JYZ327688:JYZ327726 JPD327688:JPD327726 JFH327688:JFH327726 IVL327688:IVL327726 ILP327688:ILP327726 IBT327688:IBT327726 HRX327688:HRX327726 HIB327688:HIB327726 GYF327688:GYF327726 GOJ327688:GOJ327726 GEN327688:GEN327726 FUR327688:FUR327726 FKV327688:FKV327726 FAZ327688:FAZ327726 ERD327688:ERD327726 EHH327688:EHH327726 DXL327688:DXL327726 DNP327688:DNP327726 DDT327688:DDT327726 CTX327688:CTX327726 CKB327688:CKB327726 CAF327688:CAF327726 BQJ327688:BQJ327726 BGN327688:BGN327726 AWR327688:AWR327726 AMV327688:AMV327726 ACZ327688:ACZ327726 TD327688:TD327726 JH327688:JH327726 L327688:L327726 WVT262152:WVT262190 WLX262152:WLX262190 WCB262152:WCB262190 VSF262152:VSF262190 VIJ262152:VIJ262190 UYN262152:UYN262190 UOR262152:UOR262190 UEV262152:UEV262190 TUZ262152:TUZ262190 TLD262152:TLD262190 TBH262152:TBH262190 SRL262152:SRL262190 SHP262152:SHP262190 RXT262152:RXT262190 RNX262152:RNX262190 REB262152:REB262190 QUF262152:QUF262190 QKJ262152:QKJ262190 QAN262152:QAN262190 PQR262152:PQR262190 PGV262152:PGV262190 OWZ262152:OWZ262190 OND262152:OND262190 ODH262152:ODH262190 NTL262152:NTL262190 NJP262152:NJP262190 MZT262152:MZT262190 MPX262152:MPX262190 MGB262152:MGB262190 LWF262152:LWF262190 LMJ262152:LMJ262190 LCN262152:LCN262190 KSR262152:KSR262190 KIV262152:KIV262190 JYZ262152:JYZ262190 JPD262152:JPD262190 JFH262152:JFH262190 IVL262152:IVL262190 ILP262152:ILP262190 IBT262152:IBT262190 HRX262152:HRX262190 HIB262152:HIB262190 GYF262152:GYF262190 GOJ262152:GOJ262190 GEN262152:GEN262190 FUR262152:FUR262190 FKV262152:FKV262190 FAZ262152:FAZ262190 ERD262152:ERD262190 EHH262152:EHH262190 DXL262152:DXL262190 DNP262152:DNP262190 DDT262152:DDT262190 CTX262152:CTX262190 CKB262152:CKB262190 CAF262152:CAF262190 BQJ262152:BQJ262190 BGN262152:BGN262190 AWR262152:AWR262190 AMV262152:AMV262190 ACZ262152:ACZ262190 TD262152:TD262190 JH262152:JH262190 L262152:L262190 WVT196616:WVT196654 WLX196616:WLX196654 WCB196616:WCB196654 VSF196616:VSF196654 VIJ196616:VIJ196654 UYN196616:UYN196654 UOR196616:UOR196654 UEV196616:UEV196654 TUZ196616:TUZ196654 TLD196616:TLD196654 TBH196616:TBH196654 SRL196616:SRL196654 SHP196616:SHP196654 RXT196616:RXT196654 RNX196616:RNX196654 REB196616:REB196654 QUF196616:QUF196654 QKJ196616:QKJ196654 QAN196616:QAN196654 PQR196616:PQR196654 PGV196616:PGV196654 OWZ196616:OWZ196654 OND196616:OND196654 ODH196616:ODH196654 NTL196616:NTL196654 NJP196616:NJP196654 MZT196616:MZT196654 MPX196616:MPX196654 MGB196616:MGB196654 LWF196616:LWF196654 LMJ196616:LMJ196654 LCN196616:LCN196654 KSR196616:KSR196654 KIV196616:KIV196654 JYZ196616:JYZ196654 JPD196616:JPD196654 JFH196616:JFH196654 IVL196616:IVL196654 ILP196616:ILP196654 IBT196616:IBT196654 HRX196616:HRX196654 HIB196616:HIB196654 GYF196616:GYF196654 GOJ196616:GOJ196654 GEN196616:GEN196654 FUR196616:FUR196654 FKV196616:FKV196654 FAZ196616:FAZ196654 ERD196616:ERD196654 EHH196616:EHH196654 DXL196616:DXL196654 DNP196616:DNP196654 DDT196616:DDT196654 CTX196616:CTX196654 CKB196616:CKB196654 CAF196616:CAF196654 BQJ196616:BQJ196654 BGN196616:BGN196654 AWR196616:AWR196654 AMV196616:AMV196654 ACZ196616:ACZ196654 TD196616:TD196654 JH196616:JH196654 L196616:L196654 WVT131080:WVT131118 WLX131080:WLX131118 WCB131080:WCB131118 VSF131080:VSF131118 VIJ131080:VIJ131118 UYN131080:UYN131118 UOR131080:UOR131118 UEV131080:UEV131118 TUZ131080:TUZ131118 TLD131080:TLD131118 TBH131080:TBH131118 SRL131080:SRL131118 SHP131080:SHP131118 RXT131080:RXT131118 RNX131080:RNX131118 REB131080:REB131118 QUF131080:QUF131118 QKJ131080:QKJ131118 QAN131080:QAN131118 PQR131080:PQR131118 PGV131080:PGV131118 OWZ131080:OWZ131118 OND131080:OND131118 ODH131080:ODH131118 NTL131080:NTL131118 NJP131080:NJP131118 MZT131080:MZT131118 MPX131080:MPX131118 MGB131080:MGB131118 LWF131080:LWF131118 LMJ131080:LMJ131118 LCN131080:LCN131118 KSR131080:KSR131118 KIV131080:KIV131118 JYZ131080:JYZ131118 JPD131080:JPD131118 JFH131080:JFH131118 IVL131080:IVL131118 ILP131080:ILP131118 IBT131080:IBT131118 HRX131080:HRX131118 HIB131080:HIB131118 GYF131080:GYF131118 GOJ131080:GOJ131118 GEN131080:GEN131118 FUR131080:FUR131118 FKV131080:FKV131118 FAZ131080:FAZ131118 ERD131080:ERD131118 EHH131080:EHH131118 DXL131080:DXL131118 DNP131080:DNP131118 DDT131080:DDT131118 CTX131080:CTX131118 CKB131080:CKB131118 CAF131080:CAF131118 BQJ131080:BQJ131118 BGN131080:BGN131118 AWR131080:AWR131118 AMV131080:AMV131118 ACZ131080:ACZ131118 TD131080:TD131118 JH131080:JH131118 L131080:L131118 WVT65544:WVT65582 WLX65544:WLX65582 WCB65544:WCB65582 VSF65544:VSF65582 VIJ65544:VIJ65582 UYN65544:UYN65582 UOR65544:UOR65582 UEV65544:UEV65582 TUZ65544:TUZ65582 TLD65544:TLD65582 TBH65544:TBH65582 SRL65544:SRL65582 SHP65544:SHP65582 RXT65544:RXT65582 RNX65544:RNX65582 REB65544:REB65582 QUF65544:QUF65582 QKJ65544:QKJ65582 QAN65544:QAN65582 PQR65544:PQR65582 PGV65544:PGV65582 OWZ65544:OWZ65582 OND65544:OND65582 ODH65544:ODH65582 NTL65544:NTL65582 NJP65544:NJP65582 MZT65544:MZT65582 MPX65544:MPX65582 MGB65544:MGB65582 LWF65544:LWF65582 LMJ65544:LMJ65582 LCN65544:LCN65582 KSR65544:KSR65582 KIV65544:KIV65582 JYZ65544:JYZ65582 JPD65544:JPD65582 JFH65544:JFH65582 IVL65544:IVL65582 ILP65544:ILP65582 IBT65544:IBT65582 HRX65544:HRX65582 HIB65544:HIB65582 GYF65544:GYF65582 GOJ65544:GOJ65582 GEN65544:GEN65582 FUR65544:FUR65582 FKV65544:FKV65582 FAZ65544:FAZ65582 ERD65544:ERD65582 EHH65544:EHH65582 DXL65544:DXL65582 DNP65544:DNP65582 DDT65544:DDT65582 CTX65544:CTX65582 CKB65544:CKB65582 CAF65544:CAF65582 BQJ65544:BQJ65582 BGN65544:BGN65582 AWR65544:AWR65582 AMV65544:AMV65582 ACZ65544:ACZ65582 TD65544:TD65582 JH65544:JH65582 WVT41:WVT47 WLX41:WLX47 WCB41:WCB47 VSF41:VSF47 VIJ41:VIJ47 UYN41:UYN47 UOR41:UOR47 UEV41:UEV47 TUZ41:TUZ47 TLD41:TLD47 TBH41:TBH47 SRL41:SRL47 SHP41:SHP47 RXT41:RXT47 RNX41:RNX47 REB41:REB47 QUF41:QUF47 QKJ41:QKJ47 QAN41:QAN47 PQR41:PQR47 PGV41:PGV47 OWZ41:OWZ47 OND41:OND47 ODH41:ODH47 NTL41:NTL47 NJP41:NJP47 MZT41:MZT47 MPX41:MPX47 MGB41:MGB47 LWF41:LWF47 LMJ41:LMJ47 LCN41:LCN47 KSR41:KSR47 KIV41:KIV47 JYZ41:JYZ47 JPD41:JPD47 JFH41:JFH47 IVL41:IVL47 ILP41:ILP47 IBT41:IBT47 HRX41:HRX47 HIB41:HIB47 GYF41:GYF47 GOJ41:GOJ47 GEN41:GEN47 FUR41:FUR47 FKV41:FKV47 FAZ41:FAZ47 ERD41:ERD47 EHH41:EHH47 DXL41:DXL47 DNP41:DNP47 DDT41:DDT47 CTX41:CTX47 CKB41:CKB47 CAF41:CAF47 BQJ41:BQJ47 BGN41:BGN47 AWR41:AWR47 AMV41:AMV47 ACZ41:ACZ47 TD41:TD47 JH41:JH47 L41:L47">
      <formula1>$H$106:$H$111</formula1>
    </dataValidation>
    <dataValidation type="list" allowBlank="1" showInputMessage="1" showErrorMessage="1" sqref="K65544:K65582 WVS983034:WVS983041 WLW983034:WLW983041 WCA983034:WCA983041 VSE983034:VSE983041 VII983034:VII983041 UYM983034:UYM983041 UOQ983034:UOQ983041 UEU983034:UEU983041 TUY983034:TUY983041 TLC983034:TLC983041 TBG983034:TBG983041 SRK983034:SRK983041 SHO983034:SHO983041 RXS983034:RXS983041 RNW983034:RNW983041 REA983034:REA983041 QUE983034:QUE983041 QKI983034:QKI983041 QAM983034:QAM983041 PQQ983034:PQQ983041 PGU983034:PGU983041 OWY983034:OWY983041 ONC983034:ONC983041 ODG983034:ODG983041 NTK983034:NTK983041 NJO983034:NJO983041 MZS983034:MZS983041 MPW983034:MPW983041 MGA983034:MGA983041 LWE983034:LWE983041 LMI983034:LMI983041 LCM983034:LCM983041 KSQ983034:KSQ983041 KIU983034:KIU983041 JYY983034:JYY983041 JPC983034:JPC983041 JFG983034:JFG983041 IVK983034:IVK983041 ILO983034:ILO983041 IBS983034:IBS983041 HRW983034:HRW983041 HIA983034:HIA983041 GYE983034:GYE983041 GOI983034:GOI983041 GEM983034:GEM983041 FUQ983034:FUQ983041 FKU983034:FKU983041 FAY983034:FAY983041 ERC983034:ERC983041 EHG983034:EHG983041 DXK983034:DXK983041 DNO983034:DNO983041 DDS983034:DDS983041 CTW983034:CTW983041 CKA983034:CKA983041 CAE983034:CAE983041 BQI983034:BQI983041 BGM983034:BGM983041 AWQ983034:AWQ983041 AMU983034:AMU983041 ACY983034:ACY983041 TC983034:TC983041 JG983034:JG983041 K983034:K983041 WVS917498:WVS917505 WLW917498:WLW917505 WCA917498:WCA917505 VSE917498:VSE917505 VII917498:VII917505 UYM917498:UYM917505 UOQ917498:UOQ917505 UEU917498:UEU917505 TUY917498:TUY917505 TLC917498:TLC917505 TBG917498:TBG917505 SRK917498:SRK917505 SHO917498:SHO917505 RXS917498:RXS917505 RNW917498:RNW917505 REA917498:REA917505 QUE917498:QUE917505 QKI917498:QKI917505 QAM917498:QAM917505 PQQ917498:PQQ917505 PGU917498:PGU917505 OWY917498:OWY917505 ONC917498:ONC917505 ODG917498:ODG917505 NTK917498:NTK917505 NJO917498:NJO917505 MZS917498:MZS917505 MPW917498:MPW917505 MGA917498:MGA917505 LWE917498:LWE917505 LMI917498:LMI917505 LCM917498:LCM917505 KSQ917498:KSQ917505 KIU917498:KIU917505 JYY917498:JYY917505 JPC917498:JPC917505 JFG917498:JFG917505 IVK917498:IVK917505 ILO917498:ILO917505 IBS917498:IBS917505 HRW917498:HRW917505 HIA917498:HIA917505 GYE917498:GYE917505 GOI917498:GOI917505 GEM917498:GEM917505 FUQ917498:FUQ917505 FKU917498:FKU917505 FAY917498:FAY917505 ERC917498:ERC917505 EHG917498:EHG917505 DXK917498:DXK917505 DNO917498:DNO917505 DDS917498:DDS917505 CTW917498:CTW917505 CKA917498:CKA917505 CAE917498:CAE917505 BQI917498:BQI917505 BGM917498:BGM917505 AWQ917498:AWQ917505 AMU917498:AMU917505 ACY917498:ACY917505 TC917498:TC917505 JG917498:JG917505 K917498:K917505 WVS851962:WVS851969 WLW851962:WLW851969 WCA851962:WCA851969 VSE851962:VSE851969 VII851962:VII851969 UYM851962:UYM851969 UOQ851962:UOQ851969 UEU851962:UEU851969 TUY851962:TUY851969 TLC851962:TLC851969 TBG851962:TBG851969 SRK851962:SRK851969 SHO851962:SHO851969 RXS851962:RXS851969 RNW851962:RNW851969 REA851962:REA851969 QUE851962:QUE851969 QKI851962:QKI851969 QAM851962:QAM851969 PQQ851962:PQQ851969 PGU851962:PGU851969 OWY851962:OWY851969 ONC851962:ONC851969 ODG851962:ODG851969 NTK851962:NTK851969 NJO851962:NJO851969 MZS851962:MZS851969 MPW851962:MPW851969 MGA851962:MGA851969 LWE851962:LWE851969 LMI851962:LMI851969 LCM851962:LCM851969 KSQ851962:KSQ851969 KIU851962:KIU851969 JYY851962:JYY851969 JPC851962:JPC851969 JFG851962:JFG851969 IVK851962:IVK851969 ILO851962:ILO851969 IBS851962:IBS851969 HRW851962:HRW851969 HIA851962:HIA851969 GYE851962:GYE851969 GOI851962:GOI851969 GEM851962:GEM851969 FUQ851962:FUQ851969 FKU851962:FKU851969 FAY851962:FAY851969 ERC851962:ERC851969 EHG851962:EHG851969 DXK851962:DXK851969 DNO851962:DNO851969 DDS851962:DDS851969 CTW851962:CTW851969 CKA851962:CKA851969 CAE851962:CAE851969 BQI851962:BQI851969 BGM851962:BGM851969 AWQ851962:AWQ851969 AMU851962:AMU851969 ACY851962:ACY851969 TC851962:TC851969 JG851962:JG851969 K851962:K851969 WVS786426:WVS786433 WLW786426:WLW786433 WCA786426:WCA786433 VSE786426:VSE786433 VII786426:VII786433 UYM786426:UYM786433 UOQ786426:UOQ786433 UEU786426:UEU786433 TUY786426:TUY786433 TLC786426:TLC786433 TBG786426:TBG786433 SRK786426:SRK786433 SHO786426:SHO786433 RXS786426:RXS786433 RNW786426:RNW786433 REA786426:REA786433 QUE786426:QUE786433 QKI786426:QKI786433 QAM786426:QAM786433 PQQ786426:PQQ786433 PGU786426:PGU786433 OWY786426:OWY786433 ONC786426:ONC786433 ODG786426:ODG786433 NTK786426:NTK786433 NJO786426:NJO786433 MZS786426:MZS786433 MPW786426:MPW786433 MGA786426:MGA786433 LWE786426:LWE786433 LMI786426:LMI786433 LCM786426:LCM786433 KSQ786426:KSQ786433 KIU786426:KIU786433 JYY786426:JYY786433 JPC786426:JPC786433 JFG786426:JFG786433 IVK786426:IVK786433 ILO786426:ILO786433 IBS786426:IBS786433 HRW786426:HRW786433 HIA786426:HIA786433 GYE786426:GYE786433 GOI786426:GOI786433 GEM786426:GEM786433 FUQ786426:FUQ786433 FKU786426:FKU786433 FAY786426:FAY786433 ERC786426:ERC786433 EHG786426:EHG786433 DXK786426:DXK786433 DNO786426:DNO786433 DDS786426:DDS786433 CTW786426:CTW786433 CKA786426:CKA786433 CAE786426:CAE786433 BQI786426:BQI786433 BGM786426:BGM786433 AWQ786426:AWQ786433 AMU786426:AMU786433 ACY786426:ACY786433 TC786426:TC786433 JG786426:JG786433 K786426:K786433 WVS720890:WVS720897 WLW720890:WLW720897 WCA720890:WCA720897 VSE720890:VSE720897 VII720890:VII720897 UYM720890:UYM720897 UOQ720890:UOQ720897 UEU720890:UEU720897 TUY720890:TUY720897 TLC720890:TLC720897 TBG720890:TBG720897 SRK720890:SRK720897 SHO720890:SHO720897 RXS720890:RXS720897 RNW720890:RNW720897 REA720890:REA720897 QUE720890:QUE720897 QKI720890:QKI720897 QAM720890:QAM720897 PQQ720890:PQQ720897 PGU720890:PGU720897 OWY720890:OWY720897 ONC720890:ONC720897 ODG720890:ODG720897 NTK720890:NTK720897 NJO720890:NJO720897 MZS720890:MZS720897 MPW720890:MPW720897 MGA720890:MGA720897 LWE720890:LWE720897 LMI720890:LMI720897 LCM720890:LCM720897 KSQ720890:KSQ720897 KIU720890:KIU720897 JYY720890:JYY720897 JPC720890:JPC720897 JFG720890:JFG720897 IVK720890:IVK720897 ILO720890:ILO720897 IBS720890:IBS720897 HRW720890:HRW720897 HIA720890:HIA720897 GYE720890:GYE720897 GOI720890:GOI720897 GEM720890:GEM720897 FUQ720890:FUQ720897 FKU720890:FKU720897 FAY720890:FAY720897 ERC720890:ERC720897 EHG720890:EHG720897 DXK720890:DXK720897 DNO720890:DNO720897 DDS720890:DDS720897 CTW720890:CTW720897 CKA720890:CKA720897 CAE720890:CAE720897 BQI720890:BQI720897 BGM720890:BGM720897 AWQ720890:AWQ720897 AMU720890:AMU720897 ACY720890:ACY720897 TC720890:TC720897 JG720890:JG720897 K720890:K720897 WVS655354:WVS655361 WLW655354:WLW655361 WCA655354:WCA655361 VSE655354:VSE655361 VII655354:VII655361 UYM655354:UYM655361 UOQ655354:UOQ655361 UEU655354:UEU655361 TUY655354:TUY655361 TLC655354:TLC655361 TBG655354:TBG655361 SRK655354:SRK655361 SHO655354:SHO655361 RXS655354:RXS655361 RNW655354:RNW655361 REA655354:REA655361 QUE655354:QUE655361 QKI655354:QKI655361 QAM655354:QAM655361 PQQ655354:PQQ655361 PGU655354:PGU655361 OWY655354:OWY655361 ONC655354:ONC655361 ODG655354:ODG655361 NTK655354:NTK655361 NJO655354:NJO655361 MZS655354:MZS655361 MPW655354:MPW655361 MGA655354:MGA655361 LWE655354:LWE655361 LMI655354:LMI655361 LCM655354:LCM655361 KSQ655354:KSQ655361 KIU655354:KIU655361 JYY655354:JYY655361 JPC655354:JPC655361 JFG655354:JFG655361 IVK655354:IVK655361 ILO655354:ILO655361 IBS655354:IBS655361 HRW655354:HRW655361 HIA655354:HIA655361 GYE655354:GYE655361 GOI655354:GOI655361 GEM655354:GEM655361 FUQ655354:FUQ655361 FKU655354:FKU655361 FAY655354:FAY655361 ERC655354:ERC655361 EHG655354:EHG655361 DXK655354:DXK655361 DNO655354:DNO655361 DDS655354:DDS655361 CTW655354:CTW655361 CKA655354:CKA655361 CAE655354:CAE655361 BQI655354:BQI655361 BGM655354:BGM655361 AWQ655354:AWQ655361 AMU655354:AMU655361 ACY655354:ACY655361 TC655354:TC655361 JG655354:JG655361 K655354:K655361 WVS589818:WVS589825 WLW589818:WLW589825 WCA589818:WCA589825 VSE589818:VSE589825 VII589818:VII589825 UYM589818:UYM589825 UOQ589818:UOQ589825 UEU589818:UEU589825 TUY589818:TUY589825 TLC589818:TLC589825 TBG589818:TBG589825 SRK589818:SRK589825 SHO589818:SHO589825 RXS589818:RXS589825 RNW589818:RNW589825 REA589818:REA589825 QUE589818:QUE589825 QKI589818:QKI589825 QAM589818:QAM589825 PQQ589818:PQQ589825 PGU589818:PGU589825 OWY589818:OWY589825 ONC589818:ONC589825 ODG589818:ODG589825 NTK589818:NTK589825 NJO589818:NJO589825 MZS589818:MZS589825 MPW589818:MPW589825 MGA589818:MGA589825 LWE589818:LWE589825 LMI589818:LMI589825 LCM589818:LCM589825 KSQ589818:KSQ589825 KIU589818:KIU589825 JYY589818:JYY589825 JPC589818:JPC589825 JFG589818:JFG589825 IVK589818:IVK589825 ILO589818:ILO589825 IBS589818:IBS589825 HRW589818:HRW589825 HIA589818:HIA589825 GYE589818:GYE589825 GOI589818:GOI589825 GEM589818:GEM589825 FUQ589818:FUQ589825 FKU589818:FKU589825 FAY589818:FAY589825 ERC589818:ERC589825 EHG589818:EHG589825 DXK589818:DXK589825 DNO589818:DNO589825 DDS589818:DDS589825 CTW589818:CTW589825 CKA589818:CKA589825 CAE589818:CAE589825 BQI589818:BQI589825 BGM589818:BGM589825 AWQ589818:AWQ589825 AMU589818:AMU589825 ACY589818:ACY589825 TC589818:TC589825 JG589818:JG589825 K589818:K589825 WVS524282:WVS524289 WLW524282:WLW524289 WCA524282:WCA524289 VSE524282:VSE524289 VII524282:VII524289 UYM524282:UYM524289 UOQ524282:UOQ524289 UEU524282:UEU524289 TUY524282:TUY524289 TLC524282:TLC524289 TBG524282:TBG524289 SRK524282:SRK524289 SHO524282:SHO524289 RXS524282:RXS524289 RNW524282:RNW524289 REA524282:REA524289 QUE524282:QUE524289 QKI524282:QKI524289 QAM524282:QAM524289 PQQ524282:PQQ524289 PGU524282:PGU524289 OWY524282:OWY524289 ONC524282:ONC524289 ODG524282:ODG524289 NTK524282:NTK524289 NJO524282:NJO524289 MZS524282:MZS524289 MPW524282:MPW524289 MGA524282:MGA524289 LWE524282:LWE524289 LMI524282:LMI524289 LCM524282:LCM524289 KSQ524282:KSQ524289 KIU524282:KIU524289 JYY524282:JYY524289 JPC524282:JPC524289 JFG524282:JFG524289 IVK524282:IVK524289 ILO524282:ILO524289 IBS524282:IBS524289 HRW524282:HRW524289 HIA524282:HIA524289 GYE524282:GYE524289 GOI524282:GOI524289 GEM524282:GEM524289 FUQ524282:FUQ524289 FKU524282:FKU524289 FAY524282:FAY524289 ERC524282:ERC524289 EHG524282:EHG524289 DXK524282:DXK524289 DNO524282:DNO524289 DDS524282:DDS524289 CTW524282:CTW524289 CKA524282:CKA524289 CAE524282:CAE524289 BQI524282:BQI524289 BGM524282:BGM524289 AWQ524282:AWQ524289 AMU524282:AMU524289 ACY524282:ACY524289 TC524282:TC524289 JG524282:JG524289 K524282:K524289 WVS458746:WVS458753 WLW458746:WLW458753 WCA458746:WCA458753 VSE458746:VSE458753 VII458746:VII458753 UYM458746:UYM458753 UOQ458746:UOQ458753 UEU458746:UEU458753 TUY458746:TUY458753 TLC458746:TLC458753 TBG458746:TBG458753 SRK458746:SRK458753 SHO458746:SHO458753 RXS458746:RXS458753 RNW458746:RNW458753 REA458746:REA458753 QUE458746:QUE458753 QKI458746:QKI458753 QAM458746:QAM458753 PQQ458746:PQQ458753 PGU458746:PGU458753 OWY458746:OWY458753 ONC458746:ONC458753 ODG458746:ODG458753 NTK458746:NTK458753 NJO458746:NJO458753 MZS458746:MZS458753 MPW458746:MPW458753 MGA458746:MGA458753 LWE458746:LWE458753 LMI458746:LMI458753 LCM458746:LCM458753 KSQ458746:KSQ458753 KIU458746:KIU458753 JYY458746:JYY458753 JPC458746:JPC458753 JFG458746:JFG458753 IVK458746:IVK458753 ILO458746:ILO458753 IBS458746:IBS458753 HRW458746:HRW458753 HIA458746:HIA458753 GYE458746:GYE458753 GOI458746:GOI458753 GEM458746:GEM458753 FUQ458746:FUQ458753 FKU458746:FKU458753 FAY458746:FAY458753 ERC458746:ERC458753 EHG458746:EHG458753 DXK458746:DXK458753 DNO458746:DNO458753 DDS458746:DDS458753 CTW458746:CTW458753 CKA458746:CKA458753 CAE458746:CAE458753 BQI458746:BQI458753 BGM458746:BGM458753 AWQ458746:AWQ458753 AMU458746:AMU458753 ACY458746:ACY458753 TC458746:TC458753 JG458746:JG458753 K458746:K458753 WVS393210:WVS393217 WLW393210:WLW393217 WCA393210:WCA393217 VSE393210:VSE393217 VII393210:VII393217 UYM393210:UYM393217 UOQ393210:UOQ393217 UEU393210:UEU393217 TUY393210:TUY393217 TLC393210:TLC393217 TBG393210:TBG393217 SRK393210:SRK393217 SHO393210:SHO393217 RXS393210:RXS393217 RNW393210:RNW393217 REA393210:REA393217 QUE393210:QUE393217 QKI393210:QKI393217 QAM393210:QAM393217 PQQ393210:PQQ393217 PGU393210:PGU393217 OWY393210:OWY393217 ONC393210:ONC393217 ODG393210:ODG393217 NTK393210:NTK393217 NJO393210:NJO393217 MZS393210:MZS393217 MPW393210:MPW393217 MGA393210:MGA393217 LWE393210:LWE393217 LMI393210:LMI393217 LCM393210:LCM393217 KSQ393210:KSQ393217 KIU393210:KIU393217 JYY393210:JYY393217 JPC393210:JPC393217 JFG393210:JFG393217 IVK393210:IVK393217 ILO393210:ILO393217 IBS393210:IBS393217 HRW393210:HRW393217 HIA393210:HIA393217 GYE393210:GYE393217 GOI393210:GOI393217 GEM393210:GEM393217 FUQ393210:FUQ393217 FKU393210:FKU393217 FAY393210:FAY393217 ERC393210:ERC393217 EHG393210:EHG393217 DXK393210:DXK393217 DNO393210:DNO393217 DDS393210:DDS393217 CTW393210:CTW393217 CKA393210:CKA393217 CAE393210:CAE393217 BQI393210:BQI393217 BGM393210:BGM393217 AWQ393210:AWQ393217 AMU393210:AMU393217 ACY393210:ACY393217 TC393210:TC393217 JG393210:JG393217 K393210:K393217 WVS327674:WVS327681 WLW327674:WLW327681 WCA327674:WCA327681 VSE327674:VSE327681 VII327674:VII327681 UYM327674:UYM327681 UOQ327674:UOQ327681 UEU327674:UEU327681 TUY327674:TUY327681 TLC327674:TLC327681 TBG327674:TBG327681 SRK327674:SRK327681 SHO327674:SHO327681 RXS327674:RXS327681 RNW327674:RNW327681 REA327674:REA327681 QUE327674:QUE327681 QKI327674:QKI327681 QAM327674:QAM327681 PQQ327674:PQQ327681 PGU327674:PGU327681 OWY327674:OWY327681 ONC327674:ONC327681 ODG327674:ODG327681 NTK327674:NTK327681 NJO327674:NJO327681 MZS327674:MZS327681 MPW327674:MPW327681 MGA327674:MGA327681 LWE327674:LWE327681 LMI327674:LMI327681 LCM327674:LCM327681 KSQ327674:KSQ327681 KIU327674:KIU327681 JYY327674:JYY327681 JPC327674:JPC327681 JFG327674:JFG327681 IVK327674:IVK327681 ILO327674:ILO327681 IBS327674:IBS327681 HRW327674:HRW327681 HIA327674:HIA327681 GYE327674:GYE327681 GOI327674:GOI327681 GEM327674:GEM327681 FUQ327674:FUQ327681 FKU327674:FKU327681 FAY327674:FAY327681 ERC327674:ERC327681 EHG327674:EHG327681 DXK327674:DXK327681 DNO327674:DNO327681 DDS327674:DDS327681 CTW327674:CTW327681 CKA327674:CKA327681 CAE327674:CAE327681 BQI327674:BQI327681 BGM327674:BGM327681 AWQ327674:AWQ327681 AMU327674:AMU327681 ACY327674:ACY327681 TC327674:TC327681 JG327674:JG327681 K327674:K327681 WVS262138:WVS262145 WLW262138:WLW262145 WCA262138:WCA262145 VSE262138:VSE262145 VII262138:VII262145 UYM262138:UYM262145 UOQ262138:UOQ262145 UEU262138:UEU262145 TUY262138:TUY262145 TLC262138:TLC262145 TBG262138:TBG262145 SRK262138:SRK262145 SHO262138:SHO262145 RXS262138:RXS262145 RNW262138:RNW262145 REA262138:REA262145 QUE262138:QUE262145 QKI262138:QKI262145 QAM262138:QAM262145 PQQ262138:PQQ262145 PGU262138:PGU262145 OWY262138:OWY262145 ONC262138:ONC262145 ODG262138:ODG262145 NTK262138:NTK262145 NJO262138:NJO262145 MZS262138:MZS262145 MPW262138:MPW262145 MGA262138:MGA262145 LWE262138:LWE262145 LMI262138:LMI262145 LCM262138:LCM262145 KSQ262138:KSQ262145 KIU262138:KIU262145 JYY262138:JYY262145 JPC262138:JPC262145 JFG262138:JFG262145 IVK262138:IVK262145 ILO262138:ILO262145 IBS262138:IBS262145 HRW262138:HRW262145 HIA262138:HIA262145 GYE262138:GYE262145 GOI262138:GOI262145 GEM262138:GEM262145 FUQ262138:FUQ262145 FKU262138:FKU262145 FAY262138:FAY262145 ERC262138:ERC262145 EHG262138:EHG262145 DXK262138:DXK262145 DNO262138:DNO262145 DDS262138:DDS262145 CTW262138:CTW262145 CKA262138:CKA262145 CAE262138:CAE262145 BQI262138:BQI262145 BGM262138:BGM262145 AWQ262138:AWQ262145 AMU262138:AMU262145 ACY262138:ACY262145 TC262138:TC262145 JG262138:JG262145 K262138:K262145 WVS196602:WVS196609 WLW196602:WLW196609 WCA196602:WCA196609 VSE196602:VSE196609 VII196602:VII196609 UYM196602:UYM196609 UOQ196602:UOQ196609 UEU196602:UEU196609 TUY196602:TUY196609 TLC196602:TLC196609 TBG196602:TBG196609 SRK196602:SRK196609 SHO196602:SHO196609 RXS196602:RXS196609 RNW196602:RNW196609 REA196602:REA196609 QUE196602:QUE196609 QKI196602:QKI196609 QAM196602:QAM196609 PQQ196602:PQQ196609 PGU196602:PGU196609 OWY196602:OWY196609 ONC196602:ONC196609 ODG196602:ODG196609 NTK196602:NTK196609 NJO196602:NJO196609 MZS196602:MZS196609 MPW196602:MPW196609 MGA196602:MGA196609 LWE196602:LWE196609 LMI196602:LMI196609 LCM196602:LCM196609 KSQ196602:KSQ196609 KIU196602:KIU196609 JYY196602:JYY196609 JPC196602:JPC196609 JFG196602:JFG196609 IVK196602:IVK196609 ILO196602:ILO196609 IBS196602:IBS196609 HRW196602:HRW196609 HIA196602:HIA196609 GYE196602:GYE196609 GOI196602:GOI196609 GEM196602:GEM196609 FUQ196602:FUQ196609 FKU196602:FKU196609 FAY196602:FAY196609 ERC196602:ERC196609 EHG196602:EHG196609 DXK196602:DXK196609 DNO196602:DNO196609 DDS196602:DDS196609 CTW196602:CTW196609 CKA196602:CKA196609 CAE196602:CAE196609 BQI196602:BQI196609 BGM196602:BGM196609 AWQ196602:AWQ196609 AMU196602:AMU196609 ACY196602:ACY196609 TC196602:TC196609 JG196602:JG196609 K196602:K196609 WVS131066:WVS131073 WLW131066:WLW131073 WCA131066:WCA131073 VSE131066:VSE131073 VII131066:VII131073 UYM131066:UYM131073 UOQ131066:UOQ131073 UEU131066:UEU131073 TUY131066:TUY131073 TLC131066:TLC131073 TBG131066:TBG131073 SRK131066:SRK131073 SHO131066:SHO131073 RXS131066:RXS131073 RNW131066:RNW131073 REA131066:REA131073 QUE131066:QUE131073 QKI131066:QKI131073 QAM131066:QAM131073 PQQ131066:PQQ131073 PGU131066:PGU131073 OWY131066:OWY131073 ONC131066:ONC131073 ODG131066:ODG131073 NTK131066:NTK131073 NJO131066:NJO131073 MZS131066:MZS131073 MPW131066:MPW131073 MGA131066:MGA131073 LWE131066:LWE131073 LMI131066:LMI131073 LCM131066:LCM131073 KSQ131066:KSQ131073 KIU131066:KIU131073 JYY131066:JYY131073 JPC131066:JPC131073 JFG131066:JFG131073 IVK131066:IVK131073 ILO131066:ILO131073 IBS131066:IBS131073 HRW131066:HRW131073 HIA131066:HIA131073 GYE131066:GYE131073 GOI131066:GOI131073 GEM131066:GEM131073 FUQ131066:FUQ131073 FKU131066:FKU131073 FAY131066:FAY131073 ERC131066:ERC131073 EHG131066:EHG131073 DXK131066:DXK131073 DNO131066:DNO131073 DDS131066:DDS131073 CTW131066:CTW131073 CKA131066:CKA131073 CAE131066:CAE131073 BQI131066:BQI131073 BGM131066:BGM131073 AWQ131066:AWQ131073 AMU131066:AMU131073 ACY131066:ACY131073 TC131066:TC131073 JG131066:JG131073 K131066:K131073 WVS65530:WVS65537 WLW65530:WLW65537 WCA65530:WCA65537 VSE65530:VSE65537 VII65530:VII65537 UYM65530:UYM65537 UOQ65530:UOQ65537 UEU65530:UEU65537 TUY65530:TUY65537 TLC65530:TLC65537 TBG65530:TBG65537 SRK65530:SRK65537 SHO65530:SHO65537 RXS65530:RXS65537 RNW65530:RNW65537 REA65530:REA65537 QUE65530:QUE65537 QKI65530:QKI65537 QAM65530:QAM65537 PQQ65530:PQQ65537 PGU65530:PGU65537 OWY65530:OWY65537 ONC65530:ONC65537 ODG65530:ODG65537 NTK65530:NTK65537 NJO65530:NJO65537 MZS65530:MZS65537 MPW65530:MPW65537 MGA65530:MGA65537 LWE65530:LWE65537 LMI65530:LMI65537 LCM65530:LCM65537 KSQ65530:KSQ65537 KIU65530:KIU65537 JYY65530:JYY65537 JPC65530:JPC65537 JFG65530:JFG65537 IVK65530:IVK65537 ILO65530:ILO65537 IBS65530:IBS65537 HRW65530:HRW65537 HIA65530:HIA65537 GYE65530:GYE65537 GOI65530:GOI65537 GEM65530:GEM65537 FUQ65530:FUQ65537 FKU65530:FKU65537 FAY65530:FAY65537 ERC65530:ERC65537 EHG65530:EHG65537 DXK65530:DXK65537 DNO65530:DNO65537 DDS65530:DDS65537 CTW65530:CTW65537 CKA65530:CKA65537 CAE65530:CAE65537 BQI65530:BQI65537 BGM65530:BGM65537 AWQ65530:AWQ65537 AMU65530:AMU65537 ACY65530:ACY65537 TC65530:TC65537 JG65530:JG65537 K65530:K65537 WVS35 WLW35 WCA35 VSE35 VII35 UYM35 UOQ35 UEU35 TUY35 TLC35 TBG35 SRK35 SHO35 RXS35 RNW35 REA35 QUE35 QKI35 QAM35 PQQ35 PGU35 OWY35 ONC35 ODG35 NTK35 NJO35 MZS35 MPW35 MGA35 LWE35 LMI35 LCM35 KSQ35 KIU35 JYY35 JPC35 JFG35 IVK35 ILO35 IBS35 HRW35 HIA35 GYE35 GOI35 GEM35 FUQ35 FKU35 FAY35 ERC35 EHG35 DXK35 DNO35 DDS35 CTW35 CKA35 CAE35 BQI35 BGM35 AWQ35 AMU35 ACY35 TC35 JG35 K35 WVS983048:WVS983086 WLW983048:WLW983086 WCA983048:WCA983086 VSE983048:VSE983086 VII983048:VII983086 UYM983048:UYM983086 UOQ983048:UOQ983086 UEU983048:UEU983086 TUY983048:TUY983086 TLC983048:TLC983086 TBG983048:TBG983086 SRK983048:SRK983086 SHO983048:SHO983086 RXS983048:RXS983086 RNW983048:RNW983086 REA983048:REA983086 QUE983048:QUE983086 QKI983048:QKI983086 QAM983048:QAM983086 PQQ983048:PQQ983086 PGU983048:PGU983086 OWY983048:OWY983086 ONC983048:ONC983086 ODG983048:ODG983086 NTK983048:NTK983086 NJO983048:NJO983086 MZS983048:MZS983086 MPW983048:MPW983086 MGA983048:MGA983086 LWE983048:LWE983086 LMI983048:LMI983086 LCM983048:LCM983086 KSQ983048:KSQ983086 KIU983048:KIU983086 JYY983048:JYY983086 JPC983048:JPC983086 JFG983048:JFG983086 IVK983048:IVK983086 ILO983048:ILO983086 IBS983048:IBS983086 HRW983048:HRW983086 HIA983048:HIA983086 GYE983048:GYE983086 GOI983048:GOI983086 GEM983048:GEM983086 FUQ983048:FUQ983086 FKU983048:FKU983086 FAY983048:FAY983086 ERC983048:ERC983086 EHG983048:EHG983086 DXK983048:DXK983086 DNO983048:DNO983086 DDS983048:DDS983086 CTW983048:CTW983086 CKA983048:CKA983086 CAE983048:CAE983086 BQI983048:BQI983086 BGM983048:BGM983086 AWQ983048:AWQ983086 AMU983048:AMU983086 ACY983048:ACY983086 TC983048:TC983086 JG983048:JG983086 K983048:K983086 WVS917512:WVS917550 WLW917512:WLW917550 WCA917512:WCA917550 VSE917512:VSE917550 VII917512:VII917550 UYM917512:UYM917550 UOQ917512:UOQ917550 UEU917512:UEU917550 TUY917512:TUY917550 TLC917512:TLC917550 TBG917512:TBG917550 SRK917512:SRK917550 SHO917512:SHO917550 RXS917512:RXS917550 RNW917512:RNW917550 REA917512:REA917550 QUE917512:QUE917550 QKI917512:QKI917550 QAM917512:QAM917550 PQQ917512:PQQ917550 PGU917512:PGU917550 OWY917512:OWY917550 ONC917512:ONC917550 ODG917512:ODG917550 NTK917512:NTK917550 NJO917512:NJO917550 MZS917512:MZS917550 MPW917512:MPW917550 MGA917512:MGA917550 LWE917512:LWE917550 LMI917512:LMI917550 LCM917512:LCM917550 KSQ917512:KSQ917550 KIU917512:KIU917550 JYY917512:JYY917550 JPC917512:JPC917550 JFG917512:JFG917550 IVK917512:IVK917550 ILO917512:ILO917550 IBS917512:IBS917550 HRW917512:HRW917550 HIA917512:HIA917550 GYE917512:GYE917550 GOI917512:GOI917550 GEM917512:GEM917550 FUQ917512:FUQ917550 FKU917512:FKU917550 FAY917512:FAY917550 ERC917512:ERC917550 EHG917512:EHG917550 DXK917512:DXK917550 DNO917512:DNO917550 DDS917512:DDS917550 CTW917512:CTW917550 CKA917512:CKA917550 CAE917512:CAE917550 BQI917512:BQI917550 BGM917512:BGM917550 AWQ917512:AWQ917550 AMU917512:AMU917550 ACY917512:ACY917550 TC917512:TC917550 JG917512:JG917550 K917512:K917550 WVS851976:WVS852014 WLW851976:WLW852014 WCA851976:WCA852014 VSE851976:VSE852014 VII851976:VII852014 UYM851976:UYM852014 UOQ851976:UOQ852014 UEU851976:UEU852014 TUY851976:TUY852014 TLC851976:TLC852014 TBG851976:TBG852014 SRK851976:SRK852014 SHO851976:SHO852014 RXS851976:RXS852014 RNW851976:RNW852014 REA851976:REA852014 QUE851976:QUE852014 QKI851976:QKI852014 QAM851976:QAM852014 PQQ851976:PQQ852014 PGU851976:PGU852014 OWY851976:OWY852014 ONC851976:ONC852014 ODG851976:ODG852014 NTK851976:NTK852014 NJO851976:NJO852014 MZS851976:MZS852014 MPW851976:MPW852014 MGA851976:MGA852014 LWE851976:LWE852014 LMI851976:LMI852014 LCM851976:LCM852014 KSQ851976:KSQ852014 KIU851976:KIU852014 JYY851976:JYY852014 JPC851976:JPC852014 JFG851976:JFG852014 IVK851976:IVK852014 ILO851976:ILO852014 IBS851976:IBS852014 HRW851976:HRW852014 HIA851976:HIA852014 GYE851976:GYE852014 GOI851976:GOI852014 GEM851976:GEM852014 FUQ851976:FUQ852014 FKU851976:FKU852014 FAY851976:FAY852014 ERC851976:ERC852014 EHG851976:EHG852014 DXK851976:DXK852014 DNO851976:DNO852014 DDS851976:DDS852014 CTW851976:CTW852014 CKA851976:CKA852014 CAE851976:CAE852014 BQI851976:BQI852014 BGM851976:BGM852014 AWQ851976:AWQ852014 AMU851976:AMU852014 ACY851976:ACY852014 TC851976:TC852014 JG851976:JG852014 K851976:K852014 WVS786440:WVS786478 WLW786440:WLW786478 WCA786440:WCA786478 VSE786440:VSE786478 VII786440:VII786478 UYM786440:UYM786478 UOQ786440:UOQ786478 UEU786440:UEU786478 TUY786440:TUY786478 TLC786440:TLC786478 TBG786440:TBG786478 SRK786440:SRK786478 SHO786440:SHO786478 RXS786440:RXS786478 RNW786440:RNW786478 REA786440:REA786478 QUE786440:QUE786478 QKI786440:QKI786478 QAM786440:QAM786478 PQQ786440:PQQ786478 PGU786440:PGU786478 OWY786440:OWY786478 ONC786440:ONC786478 ODG786440:ODG786478 NTK786440:NTK786478 NJO786440:NJO786478 MZS786440:MZS786478 MPW786440:MPW786478 MGA786440:MGA786478 LWE786440:LWE786478 LMI786440:LMI786478 LCM786440:LCM786478 KSQ786440:KSQ786478 KIU786440:KIU786478 JYY786440:JYY786478 JPC786440:JPC786478 JFG786440:JFG786478 IVK786440:IVK786478 ILO786440:ILO786478 IBS786440:IBS786478 HRW786440:HRW786478 HIA786440:HIA786478 GYE786440:GYE786478 GOI786440:GOI786478 GEM786440:GEM786478 FUQ786440:FUQ786478 FKU786440:FKU786478 FAY786440:FAY786478 ERC786440:ERC786478 EHG786440:EHG786478 DXK786440:DXK786478 DNO786440:DNO786478 DDS786440:DDS786478 CTW786440:CTW786478 CKA786440:CKA786478 CAE786440:CAE786478 BQI786440:BQI786478 BGM786440:BGM786478 AWQ786440:AWQ786478 AMU786440:AMU786478 ACY786440:ACY786478 TC786440:TC786478 JG786440:JG786478 K786440:K786478 WVS720904:WVS720942 WLW720904:WLW720942 WCA720904:WCA720942 VSE720904:VSE720942 VII720904:VII720942 UYM720904:UYM720942 UOQ720904:UOQ720942 UEU720904:UEU720942 TUY720904:TUY720942 TLC720904:TLC720942 TBG720904:TBG720942 SRK720904:SRK720942 SHO720904:SHO720942 RXS720904:RXS720942 RNW720904:RNW720942 REA720904:REA720942 QUE720904:QUE720942 QKI720904:QKI720942 QAM720904:QAM720942 PQQ720904:PQQ720942 PGU720904:PGU720942 OWY720904:OWY720942 ONC720904:ONC720942 ODG720904:ODG720942 NTK720904:NTK720942 NJO720904:NJO720942 MZS720904:MZS720942 MPW720904:MPW720942 MGA720904:MGA720942 LWE720904:LWE720942 LMI720904:LMI720942 LCM720904:LCM720942 KSQ720904:KSQ720942 KIU720904:KIU720942 JYY720904:JYY720942 JPC720904:JPC720942 JFG720904:JFG720942 IVK720904:IVK720942 ILO720904:ILO720942 IBS720904:IBS720942 HRW720904:HRW720942 HIA720904:HIA720942 GYE720904:GYE720942 GOI720904:GOI720942 GEM720904:GEM720942 FUQ720904:FUQ720942 FKU720904:FKU720942 FAY720904:FAY720942 ERC720904:ERC720942 EHG720904:EHG720942 DXK720904:DXK720942 DNO720904:DNO720942 DDS720904:DDS720942 CTW720904:CTW720942 CKA720904:CKA720942 CAE720904:CAE720942 BQI720904:BQI720942 BGM720904:BGM720942 AWQ720904:AWQ720942 AMU720904:AMU720942 ACY720904:ACY720942 TC720904:TC720942 JG720904:JG720942 K720904:K720942 WVS655368:WVS655406 WLW655368:WLW655406 WCA655368:WCA655406 VSE655368:VSE655406 VII655368:VII655406 UYM655368:UYM655406 UOQ655368:UOQ655406 UEU655368:UEU655406 TUY655368:TUY655406 TLC655368:TLC655406 TBG655368:TBG655406 SRK655368:SRK655406 SHO655368:SHO655406 RXS655368:RXS655406 RNW655368:RNW655406 REA655368:REA655406 QUE655368:QUE655406 QKI655368:QKI655406 QAM655368:QAM655406 PQQ655368:PQQ655406 PGU655368:PGU655406 OWY655368:OWY655406 ONC655368:ONC655406 ODG655368:ODG655406 NTK655368:NTK655406 NJO655368:NJO655406 MZS655368:MZS655406 MPW655368:MPW655406 MGA655368:MGA655406 LWE655368:LWE655406 LMI655368:LMI655406 LCM655368:LCM655406 KSQ655368:KSQ655406 KIU655368:KIU655406 JYY655368:JYY655406 JPC655368:JPC655406 JFG655368:JFG655406 IVK655368:IVK655406 ILO655368:ILO655406 IBS655368:IBS655406 HRW655368:HRW655406 HIA655368:HIA655406 GYE655368:GYE655406 GOI655368:GOI655406 GEM655368:GEM655406 FUQ655368:FUQ655406 FKU655368:FKU655406 FAY655368:FAY655406 ERC655368:ERC655406 EHG655368:EHG655406 DXK655368:DXK655406 DNO655368:DNO655406 DDS655368:DDS655406 CTW655368:CTW655406 CKA655368:CKA655406 CAE655368:CAE655406 BQI655368:BQI655406 BGM655368:BGM655406 AWQ655368:AWQ655406 AMU655368:AMU655406 ACY655368:ACY655406 TC655368:TC655406 JG655368:JG655406 K655368:K655406 WVS589832:WVS589870 WLW589832:WLW589870 WCA589832:WCA589870 VSE589832:VSE589870 VII589832:VII589870 UYM589832:UYM589870 UOQ589832:UOQ589870 UEU589832:UEU589870 TUY589832:TUY589870 TLC589832:TLC589870 TBG589832:TBG589870 SRK589832:SRK589870 SHO589832:SHO589870 RXS589832:RXS589870 RNW589832:RNW589870 REA589832:REA589870 QUE589832:QUE589870 QKI589832:QKI589870 QAM589832:QAM589870 PQQ589832:PQQ589870 PGU589832:PGU589870 OWY589832:OWY589870 ONC589832:ONC589870 ODG589832:ODG589870 NTK589832:NTK589870 NJO589832:NJO589870 MZS589832:MZS589870 MPW589832:MPW589870 MGA589832:MGA589870 LWE589832:LWE589870 LMI589832:LMI589870 LCM589832:LCM589870 KSQ589832:KSQ589870 KIU589832:KIU589870 JYY589832:JYY589870 JPC589832:JPC589870 JFG589832:JFG589870 IVK589832:IVK589870 ILO589832:ILO589870 IBS589832:IBS589870 HRW589832:HRW589870 HIA589832:HIA589870 GYE589832:GYE589870 GOI589832:GOI589870 GEM589832:GEM589870 FUQ589832:FUQ589870 FKU589832:FKU589870 FAY589832:FAY589870 ERC589832:ERC589870 EHG589832:EHG589870 DXK589832:DXK589870 DNO589832:DNO589870 DDS589832:DDS589870 CTW589832:CTW589870 CKA589832:CKA589870 CAE589832:CAE589870 BQI589832:BQI589870 BGM589832:BGM589870 AWQ589832:AWQ589870 AMU589832:AMU589870 ACY589832:ACY589870 TC589832:TC589870 JG589832:JG589870 K589832:K589870 WVS524296:WVS524334 WLW524296:WLW524334 WCA524296:WCA524334 VSE524296:VSE524334 VII524296:VII524334 UYM524296:UYM524334 UOQ524296:UOQ524334 UEU524296:UEU524334 TUY524296:TUY524334 TLC524296:TLC524334 TBG524296:TBG524334 SRK524296:SRK524334 SHO524296:SHO524334 RXS524296:RXS524334 RNW524296:RNW524334 REA524296:REA524334 QUE524296:QUE524334 QKI524296:QKI524334 QAM524296:QAM524334 PQQ524296:PQQ524334 PGU524296:PGU524334 OWY524296:OWY524334 ONC524296:ONC524334 ODG524296:ODG524334 NTK524296:NTK524334 NJO524296:NJO524334 MZS524296:MZS524334 MPW524296:MPW524334 MGA524296:MGA524334 LWE524296:LWE524334 LMI524296:LMI524334 LCM524296:LCM524334 KSQ524296:KSQ524334 KIU524296:KIU524334 JYY524296:JYY524334 JPC524296:JPC524334 JFG524296:JFG524334 IVK524296:IVK524334 ILO524296:ILO524334 IBS524296:IBS524334 HRW524296:HRW524334 HIA524296:HIA524334 GYE524296:GYE524334 GOI524296:GOI524334 GEM524296:GEM524334 FUQ524296:FUQ524334 FKU524296:FKU524334 FAY524296:FAY524334 ERC524296:ERC524334 EHG524296:EHG524334 DXK524296:DXK524334 DNO524296:DNO524334 DDS524296:DDS524334 CTW524296:CTW524334 CKA524296:CKA524334 CAE524296:CAE524334 BQI524296:BQI524334 BGM524296:BGM524334 AWQ524296:AWQ524334 AMU524296:AMU524334 ACY524296:ACY524334 TC524296:TC524334 JG524296:JG524334 K524296:K524334 WVS458760:WVS458798 WLW458760:WLW458798 WCA458760:WCA458798 VSE458760:VSE458798 VII458760:VII458798 UYM458760:UYM458798 UOQ458760:UOQ458798 UEU458760:UEU458798 TUY458760:TUY458798 TLC458760:TLC458798 TBG458760:TBG458798 SRK458760:SRK458798 SHO458760:SHO458798 RXS458760:RXS458798 RNW458760:RNW458798 REA458760:REA458798 QUE458760:QUE458798 QKI458760:QKI458798 QAM458760:QAM458798 PQQ458760:PQQ458798 PGU458760:PGU458798 OWY458760:OWY458798 ONC458760:ONC458798 ODG458760:ODG458798 NTK458760:NTK458798 NJO458760:NJO458798 MZS458760:MZS458798 MPW458760:MPW458798 MGA458760:MGA458798 LWE458760:LWE458798 LMI458760:LMI458798 LCM458760:LCM458798 KSQ458760:KSQ458798 KIU458760:KIU458798 JYY458760:JYY458798 JPC458760:JPC458798 JFG458760:JFG458798 IVK458760:IVK458798 ILO458760:ILO458798 IBS458760:IBS458798 HRW458760:HRW458798 HIA458760:HIA458798 GYE458760:GYE458798 GOI458760:GOI458798 GEM458760:GEM458798 FUQ458760:FUQ458798 FKU458760:FKU458798 FAY458760:FAY458798 ERC458760:ERC458798 EHG458760:EHG458798 DXK458760:DXK458798 DNO458760:DNO458798 DDS458760:DDS458798 CTW458760:CTW458798 CKA458760:CKA458798 CAE458760:CAE458798 BQI458760:BQI458798 BGM458760:BGM458798 AWQ458760:AWQ458798 AMU458760:AMU458798 ACY458760:ACY458798 TC458760:TC458798 JG458760:JG458798 K458760:K458798 WVS393224:WVS393262 WLW393224:WLW393262 WCA393224:WCA393262 VSE393224:VSE393262 VII393224:VII393262 UYM393224:UYM393262 UOQ393224:UOQ393262 UEU393224:UEU393262 TUY393224:TUY393262 TLC393224:TLC393262 TBG393224:TBG393262 SRK393224:SRK393262 SHO393224:SHO393262 RXS393224:RXS393262 RNW393224:RNW393262 REA393224:REA393262 QUE393224:QUE393262 QKI393224:QKI393262 QAM393224:QAM393262 PQQ393224:PQQ393262 PGU393224:PGU393262 OWY393224:OWY393262 ONC393224:ONC393262 ODG393224:ODG393262 NTK393224:NTK393262 NJO393224:NJO393262 MZS393224:MZS393262 MPW393224:MPW393262 MGA393224:MGA393262 LWE393224:LWE393262 LMI393224:LMI393262 LCM393224:LCM393262 KSQ393224:KSQ393262 KIU393224:KIU393262 JYY393224:JYY393262 JPC393224:JPC393262 JFG393224:JFG393262 IVK393224:IVK393262 ILO393224:ILO393262 IBS393224:IBS393262 HRW393224:HRW393262 HIA393224:HIA393262 GYE393224:GYE393262 GOI393224:GOI393262 GEM393224:GEM393262 FUQ393224:FUQ393262 FKU393224:FKU393262 FAY393224:FAY393262 ERC393224:ERC393262 EHG393224:EHG393262 DXK393224:DXK393262 DNO393224:DNO393262 DDS393224:DDS393262 CTW393224:CTW393262 CKA393224:CKA393262 CAE393224:CAE393262 BQI393224:BQI393262 BGM393224:BGM393262 AWQ393224:AWQ393262 AMU393224:AMU393262 ACY393224:ACY393262 TC393224:TC393262 JG393224:JG393262 K393224:K393262 WVS327688:WVS327726 WLW327688:WLW327726 WCA327688:WCA327726 VSE327688:VSE327726 VII327688:VII327726 UYM327688:UYM327726 UOQ327688:UOQ327726 UEU327688:UEU327726 TUY327688:TUY327726 TLC327688:TLC327726 TBG327688:TBG327726 SRK327688:SRK327726 SHO327688:SHO327726 RXS327688:RXS327726 RNW327688:RNW327726 REA327688:REA327726 QUE327688:QUE327726 QKI327688:QKI327726 QAM327688:QAM327726 PQQ327688:PQQ327726 PGU327688:PGU327726 OWY327688:OWY327726 ONC327688:ONC327726 ODG327688:ODG327726 NTK327688:NTK327726 NJO327688:NJO327726 MZS327688:MZS327726 MPW327688:MPW327726 MGA327688:MGA327726 LWE327688:LWE327726 LMI327688:LMI327726 LCM327688:LCM327726 KSQ327688:KSQ327726 KIU327688:KIU327726 JYY327688:JYY327726 JPC327688:JPC327726 JFG327688:JFG327726 IVK327688:IVK327726 ILO327688:ILO327726 IBS327688:IBS327726 HRW327688:HRW327726 HIA327688:HIA327726 GYE327688:GYE327726 GOI327688:GOI327726 GEM327688:GEM327726 FUQ327688:FUQ327726 FKU327688:FKU327726 FAY327688:FAY327726 ERC327688:ERC327726 EHG327688:EHG327726 DXK327688:DXK327726 DNO327688:DNO327726 DDS327688:DDS327726 CTW327688:CTW327726 CKA327688:CKA327726 CAE327688:CAE327726 BQI327688:BQI327726 BGM327688:BGM327726 AWQ327688:AWQ327726 AMU327688:AMU327726 ACY327688:ACY327726 TC327688:TC327726 JG327688:JG327726 K327688:K327726 WVS262152:WVS262190 WLW262152:WLW262190 WCA262152:WCA262190 VSE262152:VSE262190 VII262152:VII262190 UYM262152:UYM262190 UOQ262152:UOQ262190 UEU262152:UEU262190 TUY262152:TUY262190 TLC262152:TLC262190 TBG262152:TBG262190 SRK262152:SRK262190 SHO262152:SHO262190 RXS262152:RXS262190 RNW262152:RNW262190 REA262152:REA262190 QUE262152:QUE262190 QKI262152:QKI262190 QAM262152:QAM262190 PQQ262152:PQQ262190 PGU262152:PGU262190 OWY262152:OWY262190 ONC262152:ONC262190 ODG262152:ODG262190 NTK262152:NTK262190 NJO262152:NJO262190 MZS262152:MZS262190 MPW262152:MPW262190 MGA262152:MGA262190 LWE262152:LWE262190 LMI262152:LMI262190 LCM262152:LCM262190 KSQ262152:KSQ262190 KIU262152:KIU262190 JYY262152:JYY262190 JPC262152:JPC262190 JFG262152:JFG262190 IVK262152:IVK262190 ILO262152:ILO262190 IBS262152:IBS262190 HRW262152:HRW262190 HIA262152:HIA262190 GYE262152:GYE262190 GOI262152:GOI262190 GEM262152:GEM262190 FUQ262152:FUQ262190 FKU262152:FKU262190 FAY262152:FAY262190 ERC262152:ERC262190 EHG262152:EHG262190 DXK262152:DXK262190 DNO262152:DNO262190 DDS262152:DDS262190 CTW262152:CTW262190 CKA262152:CKA262190 CAE262152:CAE262190 BQI262152:BQI262190 BGM262152:BGM262190 AWQ262152:AWQ262190 AMU262152:AMU262190 ACY262152:ACY262190 TC262152:TC262190 JG262152:JG262190 K262152:K262190 WVS196616:WVS196654 WLW196616:WLW196654 WCA196616:WCA196654 VSE196616:VSE196654 VII196616:VII196654 UYM196616:UYM196654 UOQ196616:UOQ196654 UEU196616:UEU196654 TUY196616:TUY196654 TLC196616:TLC196654 TBG196616:TBG196654 SRK196616:SRK196654 SHO196616:SHO196654 RXS196616:RXS196654 RNW196616:RNW196654 REA196616:REA196654 QUE196616:QUE196654 QKI196616:QKI196654 QAM196616:QAM196654 PQQ196616:PQQ196654 PGU196616:PGU196654 OWY196616:OWY196654 ONC196616:ONC196654 ODG196616:ODG196654 NTK196616:NTK196654 NJO196616:NJO196654 MZS196616:MZS196654 MPW196616:MPW196654 MGA196616:MGA196654 LWE196616:LWE196654 LMI196616:LMI196654 LCM196616:LCM196654 KSQ196616:KSQ196654 KIU196616:KIU196654 JYY196616:JYY196654 JPC196616:JPC196654 JFG196616:JFG196654 IVK196616:IVK196654 ILO196616:ILO196654 IBS196616:IBS196654 HRW196616:HRW196654 HIA196616:HIA196654 GYE196616:GYE196654 GOI196616:GOI196654 GEM196616:GEM196654 FUQ196616:FUQ196654 FKU196616:FKU196654 FAY196616:FAY196654 ERC196616:ERC196654 EHG196616:EHG196654 DXK196616:DXK196654 DNO196616:DNO196654 DDS196616:DDS196654 CTW196616:CTW196654 CKA196616:CKA196654 CAE196616:CAE196654 BQI196616:BQI196654 BGM196616:BGM196654 AWQ196616:AWQ196654 AMU196616:AMU196654 ACY196616:ACY196654 TC196616:TC196654 JG196616:JG196654 K196616:K196654 WVS131080:WVS131118 WLW131080:WLW131118 WCA131080:WCA131118 VSE131080:VSE131118 VII131080:VII131118 UYM131080:UYM131118 UOQ131080:UOQ131118 UEU131080:UEU131118 TUY131080:TUY131118 TLC131080:TLC131118 TBG131080:TBG131118 SRK131080:SRK131118 SHO131080:SHO131118 RXS131080:RXS131118 RNW131080:RNW131118 REA131080:REA131118 QUE131080:QUE131118 QKI131080:QKI131118 QAM131080:QAM131118 PQQ131080:PQQ131118 PGU131080:PGU131118 OWY131080:OWY131118 ONC131080:ONC131118 ODG131080:ODG131118 NTK131080:NTK131118 NJO131080:NJO131118 MZS131080:MZS131118 MPW131080:MPW131118 MGA131080:MGA131118 LWE131080:LWE131118 LMI131080:LMI131118 LCM131080:LCM131118 KSQ131080:KSQ131118 KIU131080:KIU131118 JYY131080:JYY131118 JPC131080:JPC131118 JFG131080:JFG131118 IVK131080:IVK131118 ILO131080:ILO131118 IBS131080:IBS131118 HRW131080:HRW131118 HIA131080:HIA131118 GYE131080:GYE131118 GOI131080:GOI131118 GEM131080:GEM131118 FUQ131080:FUQ131118 FKU131080:FKU131118 FAY131080:FAY131118 ERC131080:ERC131118 EHG131080:EHG131118 DXK131080:DXK131118 DNO131080:DNO131118 DDS131080:DDS131118 CTW131080:CTW131118 CKA131080:CKA131118 CAE131080:CAE131118 BQI131080:BQI131118 BGM131080:BGM131118 AWQ131080:AWQ131118 AMU131080:AMU131118 ACY131080:ACY131118 TC131080:TC131118 JG131080:JG131118 K131080:K131118 WVS65544:WVS65582 WLW65544:WLW65582 WCA65544:WCA65582 VSE65544:VSE65582 VII65544:VII65582 UYM65544:UYM65582 UOQ65544:UOQ65582 UEU65544:UEU65582 TUY65544:TUY65582 TLC65544:TLC65582 TBG65544:TBG65582 SRK65544:SRK65582 SHO65544:SHO65582 RXS65544:RXS65582 RNW65544:RNW65582 REA65544:REA65582 QUE65544:QUE65582 QKI65544:QKI65582 QAM65544:QAM65582 PQQ65544:PQQ65582 PGU65544:PGU65582 OWY65544:OWY65582 ONC65544:ONC65582 ODG65544:ODG65582 NTK65544:NTK65582 NJO65544:NJO65582 MZS65544:MZS65582 MPW65544:MPW65582 MGA65544:MGA65582 LWE65544:LWE65582 LMI65544:LMI65582 LCM65544:LCM65582 KSQ65544:KSQ65582 KIU65544:KIU65582 JYY65544:JYY65582 JPC65544:JPC65582 JFG65544:JFG65582 IVK65544:IVK65582 ILO65544:ILO65582 IBS65544:IBS65582 HRW65544:HRW65582 HIA65544:HIA65582 GYE65544:GYE65582 GOI65544:GOI65582 GEM65544:GEM65582 FUQ65544:FUQ65582 FKU65544:FKU65582 FAY65544:FAY65582 ERC65544:ERC65582 EHG65544:EHG65582 DXK65544:DXK65582 DNO65544:DNO65582 DDS65544:DDS65582 CTW65544:CTW65582 CKA65544:CKA65582 CAE65544:CAE65582 BQI65544:BQI65582 BGM65544:BGM65582 AWQ65544:AWQ65582 AMU65544:AMU65582 ACY65544:ACY65582 TC65544:TC65582 JG65544:JG65582 WVS41:WVS47 WLW41:WLW47 WCA41:WCA47 VSE41:VSE47 VII41:VII47 UYM41:UYM47 UOQ41:UOQ47 UEU41:UEU47 TUY41:TUY47 TLC41:TLC47 TBG41:TBG47 SRK41:SRK47 SHO41:SHO47 RXS41:RXS47 RNW41:RNW47 REA41:REA47 QUE41:QUE47 QKI41:QKI47 QAM41:QAM47 PQQ41:PQQ47 PGU41:PGU47 OWY41:OWY47 ONC41:ONC47 ODG41:ODG47 NTK41:NTK47 NJO41:NJO47 MZS41:MZS47 MPW41:MPW47 MGA41:MGA47 LWE41:LWE47 LMI41:LMI47 LCM41:LCM47 KSQ41:KSQ47 KIU41:KIU47 JYY41:JYY47 JPC41:JPC47 JFG41:JFG47 IVK41:IVK47 ILO41:ILO47 IBS41:IBS47 HRW41:HRW47 HIA41:HIA47 GYE41:GYE47 GOI41:GOI47 GEM41:GEM47 FUQ41:FUQ47 FKU41:FKU47 FAY41:FAY47 ERC41:ERC47 EHG41:EHG47 DXK41:DXK47 DNO41:DNO47 DDS41:DDS47 CTW41:CTW47 CKA41:CKA47 CAE41:CAE47 BQI41:BQI47 BGM41:BGM47 AWQ41:AWQ47 AMU41:AMU47 ACY41:ACY47 TC41:TC47 JG41:JG47 K41:K47">
      <formula1>$J$106:$J$108</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2 IZ65502 SV65502 ACR65502 AMN65502 AWJ65502 BGF65502 BQB65502 BZX65502 CJT65502 CTP65502 DDL65502 DNH65502 DXD65502 EGZ65502 EQV65502 FAR65502 FKN65502 FUJ65502 GEF65502 GOB65502 GXX65502 HHT65502 HRP65502 IBL65502 ILH65502 IVD65502 JEZ65502 JOV65502 JYR65502 KIN65502 KSJ65502 LCF65502 LMB65502 LVX65502 MFT65502 MPP65502 MZL65502 NJH65502 NTD65502 OCZ65502 OMV65502 OWR65502 PGN65502 PQJ65502 QAF65502 QKB65502 QTX65502 RDT65502 RNP65502 RXL65502 SHH65502 SRD65502 TAZ65502 TKV65502 TUR65502 UEN65502 UOJ65502 UYF65502 VIB65502 VRX65502 WBT65502 WLP65502 WVL65502 D131038 IZ131038 SV131038 ACR131038 AMN131038 AWJ131038 BGF131038 BQB131038 BZX131038 CJT131038 CTP131038 DDL131038 DNH131038 DXD131038 EGZ131038 EQV131038 FAR131038 FKN131038 FUJ131038 GEF131038 GOB131038 GXX131038 HHT131038 HRP131038 IBL131038 ILH131038 IVD131038 JEZ131038 JOV131038 JYR131038 KIN131038 KSJ131038 LCF131038 LMB131038 LVX131038 MFT131038 MPP131038 MZL131038 NJH131038 NTD131038 OCZ131038 OMV131038 OWR131038 PGN131038 PQJ131038 QAF131038 QKB131038 QTX131038 RDT131038 RNP131038 RXL131038 SHH131038 SRD131038 TAZ131038 TKV131038 TUR131038 UEN131038 UOJ131038 UYF131038 VIB131038 VRX131038 WBT131038 WLP131038 WVL131038 D196574 IZ196574 SV196574 ACR196574 AMN196574 AWJ196574 BGF196574 BQB196574 BZX196574 CJT196574 CTP196574 DDL196574 DNH196574 DXD196574 EGZ196574 EQV196574 FAR196574 FKN196574 FUJ196574 GEF196574 GOB196574 GXX196574 HHT196574 HRP196574 IBL196574 ILH196574 IVD196574 JEZ196574 JOV196574 JYR196574 KIN196574 KSJ196574 LCF196574 LMB196574 LVX196574 MFT196574 MPP196574 MZL196574 NJH196574 NTD196574 OCZ196574 OMV196574 OWR196574 PGN196574 PQJ196574 QAF196574 QKB196574 QTX196574 RDT196574 RNP196574 RXL196574 SHH196574 SRD196574 TAZ196574 TKV196574 TUR196574 UEN196574 UOJ196574 UYF196574 VIB196574 VRX196574 WBT196574 WLP196574 WVL196574 D262110 IZ262110 SV262110 ACR262110 AMN262110 AWJ262110 BGF262110 BQB262110 BZX262110 CJT262110 CTP262110 DDL262110 DNH262110 DXD262110 EGZ262110 EQV262110 FAR262110 FKN262110 FUJ262110 GEF262110 GOB262110 GXX262110 HHT262110 HRP262110 IBL262110 ILH262110 IVD262110 JEZ262110 JOV262110 JYR262110 KIN262110 KSJ262110 LCF262110 LMB262110 LVX262110 MFT262110 MPP262110 MZL262110 NJH262110 NTD262110 OCZ262110 OMV262110 OWR262110 PGN262110 PQJ262110 QAF262110 QKB262110 QTX262110 RDT262110 RNP262110 RXL262110 SHH262110 SRD262110 TAZ262110 TKV262110 TUR262110 UEN262110 UOJ262110 UYF262110 VIB262110 VRX262110 WBT262110 WLP262110 WVL262110 D327646 IZ327646 SV327646 ACR327646 AMN327646 AWJ327646 BGF327646 BQB327646 BZX327646 CJT327646 CTP327646 DDL327646 DNH327646 DXD327646 EGZ327646 EQV327646 FAR327646 FKN327646 FUJ327646 GEF327646 GOB327646 GXX327646 HHT327646 HRP327646 IBL327646 ILH327646 IVD327646 JEZ327646 JOV327646 JYR327646 KIN327646 KSJ327646 LCF327646 LMB327646 LVX327646 MFT327646 MPP327646 MZL327646 NJH327646 NTD327646 OCZ327646 OMV327646 OWR327646 PGN327646 PQJ327646 QAF327646 QKB327646 QTX327646 RDT327646 RNP327646 RXL327646 SHH327646 SRD327646 TAZ327646 TKV327646 TUR327646 UEN327646 UOJ327646 UYF327646 VIB327646 VRX327646 WBT327646 WLP327646 WVL327646 D393182 IZ393182 SV393182 ACR393182 AMN393182 AWJ393182 BGF393182 BQB393182 BZX393182 CJT393182 CTP393182 DDL393182 DNH393182 DXD393182 EGZ393182 EQV393182 FAR393182 FKN393182 FUJ393182 GEF393182 GOB393182 GXX393182 HHT393182 HRP393182 IBL393182 ILH393182 IVD393182 JEZ393182 JOV393182 JYR393182 KIN393182 KSJ393182 LCF393182 LMB393182 LVX393182 MFT393182 MPP393182 MZL393182 NJH393182 NTD393182 OCZ393182 OMV393182 OWR393182 PGN393182 PQJ393182 QAF393182 QKB393182 QTX393182 RDT393182 RNP393182 RXL393182 SHH393182 SRD393182 TAZ393182 TKV393182 TUR393182 UEN393182 UOJ393182 UYF393182 VIB393182 VRX393182 WBT393182 WLP393182 WVL393182 D458718 IZ458718 SV458718 ACR458718 AMN458718 AWJ458718 BGF458718 BQB458718 BZX458718 CJT458718 CTP458718 DDL458718 DNH458718 DXD458718 EGZ458718 EQV458718 FAR458718 FKN458718 FUJ458718 GEF458718 GOB458718 GXX458718 HHT458718 HRP458718 IBL458718 ILH458718 IVD458718 JEZ458718 JOV458718 JYR458718 KIN458718 KSJ458718 LCF458718 LMB458718 LVX458718 MFT458718 MPP458718 MZL458718 NJH458718 NTD458718 OCZ458718 OMV458718 OWR458718 PGN458718 PQJ458718 QAF458718 QKB458718 QTX458718 RDT458718 RNP458718 RXL458718 SHH458718 SRD458718 TAZ458718 TKV458718 TUR458718 UEN458718 UOJ458718 UYF458718 VIB458718 VRX458718 WBT458718 WLP458718 WVL458718 D524254 IZ524254 SV524254 ACR524254 AMN524254 AWJ524254 BGF524254 BQB524254 BZX524254 CJT524254 CTP524254 DDL524254 DNH524254 DXD524254 EGZ524254 EQV524254 FAR524254 FKN524254 FUJ524254 GEF524254 GOB524254 GXX524254 HHT524254 HRP524254 IBL524254 ILH524254 IVD524254 JEZ524254 JOV524254 JYR524254 KIN524254 KSJ524254 LCF524254 LMB524254 LVX524254 MFT524254 MPP524254 MZL524254 NJH524254 NTD524254 OCZ524254 OMV524254 OWR524254 PGN524254 PQJ524254 QAF524254 QKB524254 QTX524254 RDT524254 RNP524254 RXL524254 SHH524254 SRD524254 TAZ524254 TKV524254 TUR524254 UEN524254 UOJ524254 UYF524254 VIB524254 VRX524254 WBT524254 WLP524254 WVL524254 D589790 IZ589790 SV589790 ACR589790 AMN589790 AWJ589790 BGF589790 BQB589790 BZX589790 CJT589790 CTP589790 DDL589790 DNH589790 DXD589790 EGZ589790 EQV589790 FAR589790 FKN589790 FUJ589790 GEF589790 GOB589790 GXX589790 HHT589790 HRP589790 IBL589790 ILH589790 IVD589790 JEZ589790 JOV589790 JYR589790 KIN589790 KSJ589790 LCF589790 LMB589790 LVX589790 MFT589790 MPP589790 MZL589790 NJH589790 NTD589790 OCZ589790 OMV589790 OWR589790 PGN589790 PQJ589790 QAF589790 QKB589790 QTX589790 RDT589790 RNP589790 RXL589790 SHH589790 SRD589790 TAZ589790 TKV589790 TUR589790 UEN589790 UOJ589790 UYF589790 VIB589790 VRX589790 WBT589790 WLP589790 WVL589790 D655326 IZ655326 SV655326 ACR655326 AMN655326 AWJ655326 BGF655326 BQB655326 BZX655326 CJT655326 CTP655326 DDL655326 DNH655326 DXD655326 EGZ655326 EQV655326 FAR655326 FKN655326 FUJ655326 GEF655326 GOB655326 GXX655326 HHT655326 HRP655326 IBL655326 ILH655326 IVD655326 JEZ655326 JOV655326 JYR655326 KIN655326 KSJ655326 LCF655326 LMB655326 LVX655326 MFT655326 MPP655326 MZL655326 NJH655326 NTD655326 OCZ655326 OMV655326 OWR655326 PGN655326 PQJ655326 QAF655326 QKB655326 QTX655326 RDT655326 RNP655326 RXL655326 SHH655326 SRD655326 TAZ655326 TKV655326 TUR655326 UEN655326 UOJ655326 UYF655326 VIB655326 VRX655326 WBT655326 WLP655326 WVL655326 D720862 IZ720862 SV720862 ACR720862 AMN720862 AWJ720862 BGF720862 BQB720862 BZX720862 CJT720862 CTP720862 DDL720862 DNH720862 DXD720862 EGZ720862 EQV720862 FAR720862 FKN720862 FUJ720862 GEF720862 GOB720862 GXX720862 HHT720862 HRP720862 IBL720862 ILH720862 IVD720862 JEZ720862 JOV720862 JYR720862 KIN720862 KSJ720862 LCF720862 LMB720862 LVX720862 MFT720862 MPP720862 MZL720862 NJH720862 NTD720862 OCZ720862 OMV720862 OWR720862 PGN720862 PQJ720862 QAF720862 QKB720862 QTX720862 RDT720862 RNP720862 RXL720862 SHH720862 SRD720862 TAZ720862 TKV720862 TUR720862 UEN720862 UOJ720862 UYF720862 VIB720862 VRX720862 WBT720862 WLP720862 WVL720862 D786398 IZ786398 SV786398 ACR786398 AMN786398 AWJ786398 BGF786398 BQB786398 BZX786398 CJT786398 CTP786398 DDL786398 DNH786398 DXD786398 EGZ786398 EQV786398 FAR786398 FKN786398 FUJ786398 GEF786398 GOB786398 GXX786398 HHT786398 HRP786398 IBL786398 ILH786398 IVD786398 JEZ786398 JOV786398 JYR786398 KIN786398 KSJ786398 LCF786398 LMB786398 LVX786398 MFT786398 MPP786398 MZL786398 NJH786398 NTD786398 OCZ786398 OMV786398 OWR786398 PGN786398 PQJ786398 QAF786398 QKB786398 QTX786398 RDT786398 RNP786398 RXL786398 SHH786398 SRD786398 TAZ786398 TKV786398 TUR786398 UEN786398 UOJ786398 UYF786398 VIB786398 VRX786398 WBT786398 WLP786398 WVL786398 D851934 IZ851934 SV851934 ACR851934 AMN851934 AWJ851934 BGF851934 BQB851934 BZX851934 CJT851934 CTP851934 DDL851934 DNH851934 DXD851934 EGZ851934 EQV851934 FAR851934 FKN851934 FUJ851934 GEF851934 GOB851934 GXX851934 HHT851934 HRP851934 IBL851934 ILH851934 IVD851934 JEZ851934 JOV851934 JYR851934 KIN851934 KSJ851934 LCF851934 LMB851934 LVX851934 MFT851934 MPP851934 MZL851934 NJH851934 NTD851934 OCZ851934 OMV851934 OWR851934 PGN851934 PQJ851934 QAF851934 QKB851934 QTX851934 RDT851934 RNP851934 RXL851934 SHH851934 SRD851934 TAZ851934 TKV851934 TUR851934 UEN851934 UOJ851934 UYF851934 VIB851934 VRX851934 WBT851934 WLP851934 WVL851934 D917470 IZ917470 SV917470 ACR917470 AMN917470 AWJ917470 BGF917470 BQB917470 BZX917470 CJT917470 CTP917470 DDL917470 DNH917470 DXD917470 EGZ917470 EQV917470 FAR917470 FKN917470 FUJ917470 GEF917470 GOB917470 GXX917470 HHT917470 HRP917470 IBL917470 ILH917470 IVD917470 JEZ917470 JOV917470 JYR917470 KIN917470 KSJ917470 LCF917470 LMB917470 LVX917470 MFT917470 MPP917470 MZL917470 NJH917470 NTD917470 OCZ917470 OMV917470 OWR917470 PGN917470 PQJ917470 QAF917470 QKB917470 QTX917470 RDT917470 RNP917470 RXL917470 SHH917470 SRD917470 TAZ917470 TKV917470 TUR917470 UEN917470 UOJ917470 UYF917470 VIB917470 VRX917470 WBT917470 WLP917470 WVL917470 D983006 IZ983006 SV983006 ACR983006 AMN983006 AWJ983006 BGF983006 BQB983006 BZX983006 CJT983006 CTP983006 DDL983006 DNH983006 DXD983006 EGZ983006 EQV983006 FAR983006 FKN983006 FUJ983006 GEF983006 GOB983006 GXX983006 HHT983006 HRP983006 IBL983006 ILH983006 IVD983006 JEZ983006 JOV983006 JYR983006 KIN983006 KSJ983006 LCF983006 LMB983006 LVX983006 MFT983006 MPP983006 MZL983006 NJH983006 NTD983006 OCZ983006 OMV983006 OWR983006 PGN983006 PQJ983006 QAF983006 QKB983006 QTX983006 RDT983006 RNP983006 RXL983006 SHH983006 SRD983006 TAZ983006 TKV983006 TUR983006 UEN983006 UOJ983006 UYF983006 VIB983006 VRX983006 WBT983006 WLP983006 WVL983006">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1 IZ65511 SV65511 ACR65511 AMN65511 AWJ65511 BGF65511 BQB65511 BZX65511 CJT65511 CTP65511 DDL65511 DNH65511 DXD65511 EGZ65511 EQV65511 FAR65511 FKN65511 FUJ65511 GEF65511 GOB65511 GXX65511 HHT65511 HRP65511 IBL65511 ILH65511 IVD65511 JEZ65511 JOV65511 JYR65511 KIN65511 KSJ65511 LCF65511 LMB65511 LVX65511 MFT65511 MPP65511 MZL65511 NJH65511 NTD65511 OCZ65511 OMV65511 OWR65511 PGN65511 PQJ65511 QAF65511 QKB65511 QTX65511 RDT65511 RNP65511 RXL65511 SHH65511 SRD65511 TAZ65511 TKV65511 TUR65511 UEN65511 UOJ65511 UYF65511 VIB65511 VRX65511 WBT65511 WLP65511 WVL65511 D131047 IZ131047 SV131047 ACR131047 AMN131047 AWJ131047 BGF131047 BQB131047 BZX131047 CJT131047 CTP131047 DDL131047 DNH131047 DXD131047 EGZ131047 EQV131047 FAR131047 FKN131047 FUJ131047 GEF131047 GOB131047 GXX131047 HHT131047 HRP131047 IBL131047 ILH131047 IVD131047 JEZ131047 JOV131047 JYR131047 KIN131047 KSJ131047 LCF131047 LMB131047 LVX131047 MFT131047 MPP131047 MZL131047 NJH131047 NTD131047 OCZ131047 OMV131047 OWR131047 PGN131047 PQJ131047 QAF131047 QKB131047 QTX131047 RDT131047 RNP131047 RXL131047 SHH131047 SRD131047 TAZ131047 TKV131047 TUR131047 UEN131047 UOJ131047 UYF131047 VIB131047 VRX131047 WBT131047 WLP131047 WVL131047 D196583 IZ196583 SV196583 ACR196583 AMN196583 AWJ196583 BGF196583 BQB196583 BZX196583 CJT196583 CTP196583 DDL196583 DNH196583 DXD196583 EGZ196583 EQV196583 FAR196583 FKN196583 FUJ196583 GEF196583 GOB196583 GXX196583 HHT196583 HRP196583 IBL196583 ILH196583 IVD196583 JEZ196583 JOV196583 JYR196583 KIN196583 KSJ196583 LCF196583 LMB196583 LVX196583 MFT196583 MPP196583 MZL196583 NJH196583 NTD196583 OCZ196583 OMV196583 OWR196583 PGN196583 PQJ196583 QAF196583 QKB196583 QTX196583 RDT196583 RNP196583 RXL196583 SHH196583 SRD196583 TAZ196583 TKV196583 TUR196583 UEN196583 UOJ196583 UYF196583 VIB196583 VRX196583 WBT196583 WLP196583 WVL196583 D262119 IZ262119 SV262119 ACR262119 AMN262119 AWJ262119 BGF262119 BQB262119 BZX262119 CJT262119 CTP262119 DDL262119 DNH262119 DXD262119 EGZ262119 EQV262119 FAR262119 FKN262119 FUJ262119 GEF262119 GOB262119 GXX262119 HHT262119 HRP262119 IBL262119 ILH262119 IVD262119 JEZ262119 JOV262119 JYR262119 KIN262119 KSJ262119 LCF262119 LMB262119 LVX262119 MFT262119 MPP262119 MZL262119 NJH262119 NTD262119 OCZ262119 OMV262119 OWR262119 PGN262119 PQJ262119 QAF262119 QKB262119 QTX262119 RDT262119 RNP262119 RXL262119 SHH262119 SRD262119 TAZ262119 TKV262119 TUR262119 UEN262119 UOJ262119 UYF262119 VIB262119 VRX262119 WBT262119 WLP262119 WVL262119 D327655 IZ327655 SV327655 ACR327655 AMN327655 AWJ327655 BGF327655 BQB327655 BZX327655 CJT327655 CTP327655 DDL327655 DNH327655 DXD327655 EGZ327655 EQV327655 FAR327655 FKN327655 FUJ327655 GEF327655 GOB327655 GXX327655 HHT327655 HRP327655 IBL327655 ILH327655 IVD327655 JEZ327655 JOV327655 JYR327655 KIN327655 KSJ327655 LCF327655 LMB327655 LVX327655 MFT327655 MPP327655 MZL327655 NJH327655 NTD327655 OCZ327655 OMV327655 OWR327655 PGN327655 PQJ327655 QAF327655 QKB327655 QTX327655 RDT327655 RNP327655 RXL327655 SHH327655 SRD327655 TAZ327655 TKV327655 TUR327655 UEN327655 UOJ327655 UYF327655 VIB327655 VRX327655 WBT327655 WLP327655 WVL327655 D393191 IZ393191 SV393191 ACR393191 AMN393191 AWJ393191 BGF393191 BQB393191 BZX393191 CJT393191 CTP393191 DDL393191 DNH393191 DXD393191 EGZ393191 EQV393191 FAR393191 FKN393191 FUJ393191 GEF393191 GOB393191 GXX393191 HHT393191 HRP393191 IBL393191 ILH393191 IVD393191 JEZ393191 JOV393191 JYR393191 KIN393191 KSJ393191 LCF393191 LMB393191 LVX393191 MFT393191 MPP393191 MZL393191 NJH393191 NTD393191 OCZ393191 OMV393191 OWR393191 PGN393191 PQJ393191 QAF393191 QKB393191 QTX393191 RDT393191 RNP393191 RXL393191 SHH393191 SRD393191 TAZ393191 TKV393191 TUR393191 UEN393191 UOJ393191 UYF393191 VIB393191 VRX393191 WBT393191 WLP393191 WVL393191 D458727 IZ458727 SV458727 ACR458727 AMN458727 AWJ458727 BGF458727 BQB458727 BZX458727 CJT458727 CTP458727 DDL458727 DNH458727 DXD458727 EGZ458727 EQV458727 FAR458727 FKN458727 FUJ458727 GEF458727 GOB458727 GXX458727 HHT458727 HRP458727 IBL458727 ILH458727 IVD458727 JEZ458727 JOV458727 JYR458727 KIN458727 KSJ458727 LCF458727 LMB458727 LVX458727 MFT458727 MPP458727 MZL458727 NJH458727 NTD458727 OCZ458727 OMV458727 OWR458727 PGN458727 PQJ458727 QAF458727 QKB458727 QTX458727 RDT458727 RNP458727 RXL458727 SHH458727 SRD458727 TAZ458727 TKV458727 TUR458727 UEN458727 UOJ458727 UYF458727 VIB458727 VRX458727 WBT458727 WLP458727 WVL458727 D524263 IZ524263 SV524263 ACR524263 AMN524263 AWJ524263 BGF524263 BQB524263 BZX524263 CJT524263 CTP524263 DDL524263 DNH524263 DXD524263 EGZ524263 EQV524263 FAR524263 FKN524263 FUJ524263 GEF524263 GOB524263 GXX524263 HHT524263 HRP524263 IBL524263 ILH524263 IVD524263 JEZ524263 JOV524263 JYR524263 KIN524263 KSJ524263 LCF524263 LMB524263 LVX524263 MFT524263 MPP524263 MZL524263 NJH524263 NTD524263 OCZ524263 OMV524263 OWR524263 PGN524263 PQJ524263 QAF524263 QKB524263 QTX524263 RDT524263 RNP524263 RXL524263 SHH524263 SRD524263 TAZ524263 TKV524263 TUR524263 UEN524263 UOJ524263 UYF524263 VIB524263 VRX524263 WBT524263 WLP524263 WVL524263 D589799 IZ589799 SV589799 ACR589799 AMN589799 AWJ589799 BGF589799 BQB589799 BZX589799 CJT589799 CTP589799 DDL589799 DNH589799 DXD589799 EGZ589799 EQV589799 FAR589799 FKN589799 FUJ589799 GEF589799 GOB589799 GXX589799 HHT589799 HRP589799 IBL589799 ILH589799 IVD589799 JEZ589799 JOV589799 JYR589799 KIN589799 KSJ589799 LCF589799 LMB589799 LVX589799 MFT589799 MPP589799 MZL589799 NJH589799 NTD589799 OCZ589799 OMV589799 OWR589799 PGN589799 PQJ589799 QAF589799 QKB589799 QTX589799 RDT589799 RNP589799 RXL589799 SHH589799 SRD589799 TAZ589799 TKV589799 TUR589799 UEN589799 UOJ589799 UYF589799 VIB589799 VRX589799 WBT589799 WLP589799 WVL589799 D655335 IZ655335 SV655335 ACR655335 AMN655335 AWJ655335 BGF655335 BQB655335 BZX655335 CJT655335 CTP655335 DDL655335 DNH655335 DXD655335 EGZ655335 EQV655335 FAR655335 FKN655335 FUJ655335 GEF655335 GOB655335 GXX655335 HHT655335 HRP655335 IBL655335 ILH655335 IVD655335 JEZ655335 JOV655335 JYR655335 KIN655335 KSJ655335 LCF655335 LMB655335 LVX655335 MFT655335 MPP655335 MZL655335 NJH655335 NTD655335 OCZ655335 OMV655335 OWR655335 PGN655335 PQJ655335 QAF655335 QKB655335 QTX655335 RDT655335 RNP655335 RXL655335 SHH655335 SRD655335 TAZ655335 TKV655335 TUR655335 UEN655335 UOJ655335 UYF655335 VIB655335 VRX655335 WBT655335 WLP655335 WVL655335 D720871 IZ720871 SV720871 ACR720871 AMN720871 AWJ720871 BGF720871 BQB720871 BZX720871 CJT720871 CTP720871 DDL720871 DNH720871 DXD720871 EGZ720871 EQV720871 FAR720871 FKN720871 FUJ720871 GEF720871 GOB720871 GXX720871 HHT720871 HRP720871 IBL720871 ILH720871 IVD720871 JEZ720871 JOV720871 JYR720871 KIN720871 KSJ720871 LCF720871 LMB720871 LVX720871 MFT720871 MPP720871 MZL720871 NJH720871 NTD720871 OCZ720871 OMV720871 OWR720871 PGN720871 PQJ720871 QAF720871 QKB720871 QTX720871 RDT720871 RNP720871 RXL720871 SHH720871 SRD720871 TAZ720871 TKV720871 TUR720871 UEN720871 UOJ720871 UYF720871 VIB720871 VRX720871 WBT720871 WLP720871 WVL720871 D786407 IZ786407 SV786407 ACR786407 AMN786407 AWJ786407 BGF786407 BQB786407 BZX786407 CJT786407 CTP786407 DDL786407 DNH786407 DXD786407 EGZ786407 EQV786407 FAR786407 FKN786407 FUJ786407 GEF786407 GOB786407 GXX786407 HHT786407 HRP786407 IBL786407 ILH786407 IVD786407 JEZ786407 JOV786407 JYR786407 KIN786407 KSJ786407 LCF786407 LMB786407 LVX786407 MFT786407 MPP786407 MZL786407 NJH786407 NTD786407 OCZ786407 OMV786407 OWR786407 PGN786407 PQJ786407 QAF786407 QKB786407 QTX786407 RDT786407 RNP786407 RXL786407 SHH786407 SRD786407 TAZ786407 TKV786407 TUR786407 UEN786407 UOJ786407 UYF786407 VIB786407 VRX786407 WBT786407 WLP786407 WVL786407 D851943 IZ851943 SV851943 ACR851943 AMN851943 AWJ851943 BGF851943 BQB851943 BZX851943 CJT851943 CTP851943 DDL851943 DNH851943 DXD851943 EGZ851943 EQV851943 FAR851943 FKN851943 FUJ851943 GEF851943 GOB851943 GXX851943 HHT851943 HRP851943 IBL851943 ILH851943 IVD851943 JEZ851943 JOV851943 JYR851943 KIN851943 KSJ851943 LCF851943 LMB851943 LVX851943 MFT851943 MPP851943 MZL851943 NJH851943 NTD851943 OCZ851943 OMV851943 OWR851943 PGN851943 PQJ851943 QAF851943 QKB851943 QTX851943 RDT851943 RNP851943 RXL851943 SHH851943 SRD851943 TAZ851943 TKV851943 TUR851943 UEN851943 UOJ851943 UYF851943 VIB851943 VRX851943 WBT851943 WLP851943 WVL851943 D917479 IZ917479 SV917479 ACR917479 AMN917479 AWJ917479 BGF917479 BQB917479 BZX917479 CJT917479 CTP917479 DDL917479 DNH917479 DXD917479 EGZ917479 EQV917479 FAR917479 FKN917479 FUJ917479 GEF917479 GOB917479 GXX917479 HHT917479 HRP917479 IBL917479 ILH917479 IVD917479 JEZ917479 JOV917479 JYR917479 KIN917479 KSJ917479 LCF917479 LMB917479 LVX917479 MFT917479 MPP917479 MZL917479 NJH917479 NTD917479 OCZ917479 OMV917479 OWR917479 PGN917479 PQJ917479 QAF917479 QKB917479 QTX917479 RDT917479 RNP917479 RXL917479 SHH917479 SRD917479 TAZ917479 TKV917479 TUR917479 UEN917479 UOJ917479 UYF917479 VIB917479 VRX917479 WBT917479 WLP917479 WVL917479 D983015 IZ983015 SV983015 ACR983015 AMN983015 AWJ983015 BGF983015 BQB983015 BZX983015 CJT983015 CTP983015 DDL983015 DNH983015 DXD983015 EGZ983015 EQV983015 FAR983015 FKN983015 FUJ983015 GEF983015 GOB983015 GXX983015 HHT983015 HRP983015 IBL983015 ILH983015 IVD983015 JEZ983015 JOV983015 JYR983015 KIN983015 KSJ983015 LCF983015 LMB983015 LVX983015 MFT983015 MPP983015 MZL983015 NJH983015 NTD983015 OCZ983015 OMV983015 OWR983015 PGN983015 PQJ983015 QAF983015 QKB983015 QTX983015 RDT983015 RNP983015 RXL983015 SHH983015 SRD983015 TAZ983015 TKV983015 TUR983015 UEN983015 UOJ983015 UYF983015 VIB983015 VRX983015 WBT983015 WLP983015 WVL983015">
      <formula1>"&lt;select from list&gt;, Yes, No"</formula1>
    </dataValidation>
    <dataValidation type="list" allowBlank="1" showInputMessage="1" showErrorMessage="1" sqref="D13:E13 WVL983013:WVM983013 WLP983013:WLQ983013 WBT983013:WBU983013 VRX983013:VRY983013 VIB983013:VIC983013 UYF983013:UYG983013 UOJ983013:UOK983013 UEN983013:UEO983013 TUR983013:TUS983013 TKV983013:TKW983013 TAZ983013:TBA983013 SRD983013:SRE983013 SHH983013:SHI983013 RXL983013:RXM983013 RNP983013:RNQ983013 RDT983013:RDU983013 QTX983013:QTY983013 QKB983013:QKC983013 QAF983013:QAG983013 PQJ983013:PQK983013 PGN983013:PGO983013 OWR983013:OWS983013 OMV983013:OMW983013 OCZ983013:ODA983013 NTD983013:NTE983013 NJH983013:NJI983013 MZL983013:MZM983013 MPP983013:MPQ983013 MFT983013:MFU983013 LVX983013:LVY983013 LMB983013:LMC983013 LCF983013:LCG983013 KSJ983013:KSK983013 KIN983013:KIO983013 JYR983013:JYS983013 JOV983013:JOW983013 JEZ983013:JFA983013 IVD983013:IVE983013 ILH983013:ILI983013 IBL983013:IBM983013 HRP983013:HRQ983013 HHT983013:HHU983013 GXX983013:GXY983013 GOB983013:GOC983013 GEF983013:GEG983013 FUJ983013:FUK983013 FKN983013:FKO983013 FAR983013:FAS983013 EQV983013:EQW983013 EGZ983013:EHA983013 DXD983013:DXE983013 DNH983013:DNI983013 DDL983013:DDM983013 CTP983013:CTQ983013 CJT983013:CJU983013 BZX983013:BZY983013 BQB983013:BQC983013 BGF983013:BGG983013 AWJ983013:AWK983013 AMN983013:AMO983013 ACR983013:ACS983013 SV983013:SW983013 IZ983013:JA983013 D983013:E983013 WVL917477:WVM917477 WLP917477:WLQ917477 WBT917477:WBU917477 VRX917477:VRY917477 VIB917477:VIC917477 UYF917477:UYG917477 UOJ917477:UOK917477 UEN917477:UEO917477 TUR917477:TUS917477 TKV917477:TKW917477 TAZ917477:TBA917477 SRD917477:SRE917477 SHH917477:SHI917477 RXL917477:RXM917477 RNP917477:RNQ917477 RDT917477:RDU917477 QTX917477:QTY917477 QKB917477:QKC917477 QAF917477:QAG917477 PQJ917477:PQK917477 PGN917477:PGO917477 OWR917477:OWS917477 OMV917477:OMW917477 OCZ917477:ODA917477 NTD917477:NTE917477 NJH917477:NJI917477 MZL917477:MZM917477 MPP917477:MPQ917477 MFT917477:MFU917477 LVX917477:LVY917477 LMB917477:LMC917477 LCF917477:LCG917477 KSJ917477:KSK917477 KIN917477:KIO917477 JYR917477:JYS917477 JOV917477:JOW917477 JEZ917477:JFA917477 IVD917477:IVE917477 ILH917477:ILI917477 IBL917477:IBM917477 HRP917477:HRQ917477 HHT917477:HHU917477 GXX917477:GXY917477 GOB917477:GOC917477 GEF917477:GEG917477 FUJ917477:FUK917477 FKN917477:FKO917477 FAR917477:FAS917477 EQV917477:EQW917477 EGZ917477:EHA917477 DXD917477:DXE917477 DNH917477:DNI917477 DDL917477:DDM917477 CTP917477:CTQ917477 CJT917477:CJU917477 BZX917477:BZY917477 BQB917477:BQC917477 BGF917477:BGG917477 AWJ917477:AWK917477 AMN917477:AMO917477 ACR917477:ACS917477 SV917477:SW917477 IZ917477:JA917477 D917477:E917477 WVL851941:WVM851941 WLP851941:WLQ851941 WBT851941:WBU851941 VRX851941:VRY851941 VIB851941:VIC851941 UYF851941:UYG851941 UOJ851941:UOK851941 UEN851941:UEO851941 TUR851941:TUS851941 TKV851941:TKW851941 TAZ851941:TBA851941 SRD851941:SRE851941 SHH851941:SHI851941 RXL851941:RXM851941 RNP851941:RNQ851941 RDT851941:RDU851941 QTX851941:QTY851941 QKB851941:QKC851941 QAF851941:QAG851941 PQJ851941:PQK851941 PGN851941:PGO851941 OWR851941:OWS851941 OMV851941:OMW851941 OCZ851941:ODA851941 NTD851941:NTE851941 NJH851941:NJI851941 MZL851941:MZM851941 MPP851941:MPQ851941 MFT851941:MFU851941 LVX851941:LVY851941 LMB851941:LMC851941 LCF851941:LCG851941 KSJ851941:KSK851941 KIN851941:KIO851941 JYR851941:JYS851941 JOV851941:JOW851941 JEZ851941:JFA851941 IVD851941:IVE851941 ILH851941:ILI851941 IBL851941:IBM851941 HRP851941:HRQ851941 HHT851941:HHU851941 GXX851941:GXY851941 GOB851941:GOC851941 GEF851941:GEG851941 FUJ851941:FUK851941 FKN851941:FKO851941 FAR851941:FAS851941 EQV851941:EQW851941 EGZ851941:EHA851941 DXD851941:DXE851941 DNH851941:DNI851941 DDL851941:DDM851941 CTP851941:CTQ851941 CJT851941:CJU851941 BZX851941:BZY851941 BQB851941:BQC851941 BGF851941:BGG851941 AWJ851941:AWK851941 AMN851941:AMO851941 ACR851941:ACS851941 SV851941:SW851941 IZ851941:JA851941 D851941:E851941 WVL786405:WVM786405 WLP786405:WLQ786405 WBT786405:WBU786405 VRX786405:VRY786405 VIB786405:VIC786405 UYF786405:UYG786405 UOJ786405:UOK786405 UEN786405:UEO786405 TUR786405:TUS786405 TKV786405:TKW786405 TAZ786405:TBA786405 SRD786405:SRE786405 SHH786405:SHI786405 RXL786405:RXM786405 RNP786405:RNQ786405 RDT786405:RDU786405 QTX786405:QTY786405 QKB786405:QKC786405 QAF786405:QAG786405 PQJ786405:PQK786405 PGN786405:PGO786405 OWR786405:OWS786405 OMV786405:OMW786405 OCZ786405:ODA786405 NTD786405:NTE786405 NJH786405:NJI786405 MZL786405:MZM786405 MPP786405:MPQ786405 MFT786405:MFU786405 LVX786405:LVY786405 LMB786405:LMC786405 LCF786405:LCG786405 KSJ786405:KSK786405 KIN786405:KIO786405 JYR786405:JYS786405 JOV786405:JOW786405 JEZ786405:JFA786405 IVD786405:IVE786405 ILH786405:ILI786405 IBL786405:IBM786405 HRP786405:HRQ786405 HHT786405:HHU786405 GXX786405:GXY786405 GOB786405:GOC786405 GEF786405:GEG786405 FUJ786405:FUK786405 FKN786405:FKO786405 FAR786405:FAS786405 EQV786405:EQW786405 EGZ786405:EHA786405 DXD786405:DXE786405 DNH786405:DNI786405 DDL786405:DDM786405 CTP786405:CTQ786405 CJT786405:CJU786405 BZX786405:BZY786405 BQB786405:BQC786405 BGF786405:BGG786405 AWJ786405:AWK786405 AMN786405:AMO786405 ACR786405:ACS786405 SV786405:SW786405 IZ786405:JA786405 D786405:E786405 WVL720869:WVM720869 WLP720869:WLQ720869 WBT720869:WBU720869 VRX720869:VRY720869 VIB720869:VIC720869 UYF720869:UYG720869 UOJ720869:UOK720869 UEN720869:UEO720869 TUR720869:TUS720869 TKV720869:TKW720869 TAZ720869:TBA720869 SRD720869:SRE720869 SHH720869:SHI720869 RXL720869:RXM720869 RNP720869:RNQ720869 RDT720869:RDU720869 QTX720869:QTY720869 QKB720869:QKC720869 QAF720869:QAG720869 PQJ720869:PQK720869 PGN720869:PGO720869 OWR720869:OWS720869 OMV720869:OMW720869 OCZ720869:ODA720869 NTD720869:NTE720869 NJH720869:NJI720869 MZL720869:MZM720869 MPP720869:MPQ720869 MFT720869:MFU720869 LVX720869:LVY720869 LMB720869:LMC720869 LCF720869:LCG720869 KSJ720869:KSK720869 KIN720869:KIO720869 JYR720869:JYS720869 JOV720869:JOW720869 JEZ720869:JFA720869 IVD720869:IVE720869 ILH720869:ILI720869 IBL720869:IBM720869 HRP720869:HRQ720869 HHT720869:HHU720869 GXX720869:GXY720869 GOB720869:GOC720869 GEF720869:GEG720869 FUJ720869:FUK720869 FKN720869:FKO720869 FAR720869:FAS720869 EQV720869:EQW720869 EGZ720869:EHA720869 DXD720869:DXE720869 DNH720869:DNI720869 DDL720869:DDM720869 CTP720869:CTQ720869 CJT720869:CJU720869 BZX720869:BZY720869 BQB720869:BQC720869 BGF720869:BGG720869 AWJ720869:AWK720869 AMN720869:AMO720869 ACR720869:ACS720869 SV720869:SW720869 IZ720869:JA720869 D720869:E720869 WVL655333:WVM655333 WLP655333:WLQ655333 WBT655333:WBU655333 VRX655333:VRY655333 VIB655333:VIC655333 UYF655333:UYG655333 UOJ655333:UOK655333 UEN655333:UEO655333 TUR655333:TUS655333 TKV655333:TKW655333 TAZ655333:TBA655333 SRD655333:SRE655333 SHH655333:SHI655333 RXL655333:RXM655333 RNP655333:RNQ655333 RDT655333:RDU655333 QTX655333:QTY655333 QKB655333:QKC655333 QAF655333:QAG655333 PQJ655333:PQK655333 PGN655333:PGO655333 OWR655333:OWS655333 OMV655333:OMW655333 OCZ655333:ODA655333 NTD655333:NTE655333 NJH655333:NJI655333 MZL655333:MZM655333 MPP655333:MPQ655333 MFT655333:MFU655333 LVX655333:LVY655333 LMB655333:LMC655333 LCF655333:LCG655333 KSJ655333:KSK655333 KIN655333:KIO655333 JYR655333:JYS655333 JOV655333:JOW655333 JEZ655333:JFA655333 IVD655333:IVE655333 ILH655333:ILI655333 IBL655333:IBM655333 HRP655333:HRQ655333 HHT655333:HHU655333 GXX655333:GXY655333 GOB655333:GOC655333 GEF655333:GEG655333 FUJ655333:FUK655333 FKN655333:FKO655333 FAR655333:FAS655333 EQV655333:EQW655333 EGZ655333:EHA655333 DXD655333:DXE655333 DNH655333:DNI655333 DDL655333:DDM655333 CTP655333:CTQ655333 CJT655333:CJU655333 BZX655333:BZY655333 BQB655333:BQC655333 BGF655333:BGG655333 AWJ655333:AWK655333 AMN655333:AMO655333 ACR655333:ACS655333 SV655333:SW655333 IZ655333:JA655333 D655333:E655333 WVL589797:WVM589797 WLP589797:WLQ589797 WBT589797:WBU589797 VRX589797:VRY589797 VIB589797:VIC589797 UYF589797:UYG589797 UOJ589797:UOK589797 UEN589797:UEO589797 TUR589797:TUS589797 TKV589797:TKW589797 TAZ589797:TBA589797 SRD589797:SRE589797 SHH589797:SHI589797 RXL589797:RXM589797 RNP589797:RNQ589797 RDT589797:RDU589797 QTX589797:QTY589797 QKB589797:QKC589797 QAF589797:QAG589797 PQJ589797:PQK589797 PGN589797:PGO589797 OWR589797:OWS589797 OMV589797:OMW589797 OCZ589797:ODA589797 NTD589797:NTE589797 NJH589797:NJI589797 MZL589797:MZM589797 MPP589797:MPQ589797 MFT589797:MFU589797 LVX589797:LVY589797 LMB589797:LMC589797 LCF589797:LCG589797 KSJ589797:KSK589797 KIN589797:KIO589797 JYR589797:JYS589797 JOV589797:JOW589797 JEZ589797:JFA589797 IVD589797:IVE589797 ILH589797:ILI589797 IBL589797:IBM589797 HRP589797:HRQ589797 HHT589797:HHU589797 GXX589797:GXY589797 GOB589797:GOC589797 GEF589797:GEG589797 FUJ589797:FUK589797 FKN589797:FKO589797 FAR589797:FAS589797 EQV589797:EQW589797 EGZ589797:EHA589797 DXD589797:DXE589797 DNH589797:DNI589797 DDL589797:DDM589797 CTP589797:CTQ589797 CJT589797:CJU589797 BZX589797:BZY589797 BQB589797:BQC589797 BGF589797:BGG589797 AWJ589797:AWK589797 AMN589797:AMO589797 ACR589797:ACS589797 SV589797:SW589797 IZ589797:JA589797 D589797:E589797 WVL524261:WVM524261 WLP524261:WLQ524261 WBT524261:WBU524261 VRX524261:VRY524261 VIB524261:VIC524261 UYF524261:UYG524261 UOJ524261:UOK524261 UEN524261:UEO524261 TUR524261:TUS524261 TKV524261:TKW524261 TAZ524261:TBA524261 SRD524261:SRE524261 SHH524261:SHI524261 RXL524261:RXM524261 RNP524261:RNQ524261 RDT524261:RDU524261 QTX524261:QTY524261 QKB524261:QKC524261 QAF524261:QAG524261 PQJ524261:PQK524261 PGN524261:PGO524261 OWR524261:OWS524261 OMV524261:OMW524261 OCZ524261:ODA524261 NTD524261:NTE524261 NJH524261:NJI524261 MZL524261:MZM524261 MPP524261:MPQ524261 MFT524261:MFU524261 LVX524261:LVY524261 LMB524261:LMC524261 LCF524261:LCG524261 KSJ524261:KSK524261 KIN524261:KIO524261 JYR524261:JYS524261 JOV524261:JOW524261 JEZ524261:JFA524261 IVD524261:IVE524261 ILH524261:ILI524261 IBL524261:IBM524261 HRP524261:HRQ524261 HHT524261:HHU524261 GXX524261:GXY524261 GOB524261:GOC524261 GEF524261:GEG524261 FUJ524261:FUK524261 FKN524261:FKO524261 FAR524261:FAS524261 EQV524261:EQW524261 EGZ524261:EHA524261 DXD524261:DXE524261 DNH524261:DNI524261 DDL524261:DDM524261 CTP524261:CTQ524261 CJT524261:CJU524261 BZX524261:BZY524261 BQB524261:BQC524261 BGF524261:BGG524261 AWJ524261:AWK524261 AMN524261:AMO524261 ACR524261:ACS524261 SV524261:SW524261 IZ524261:JA524261 D524261:E524261 WVL458725:WVM458725 WLP458725:WLQ458725 WBT458725:WBU458725 VRX458725:VRY458725 VIB458725:VIC458725 UYF458725:UYG458725 UOJ458725:UOK458725 UEN458725:UEO458725 TUR458725:TUS458725 TKV458725:TKW458725 TAZ458725:TBA458725 SRD458725:SRE458725 SHH458725:SHI458725 RXL458725:RXM458725 RNP458725:RNQ458725 RDT458725:RDU458725 QTX458725:QTY458725 QKB458725:QKC458725 QAF458725:QAG458725 PQJ458725:PQK458725 PGN458725:PGO458725 OWR458725:OWS458725 OMV458725:OMW458725 OCZ458725:ODA458725 NTD458725:NTE458725 NJH458725:NJI458725 MZL458725:MZM458725 MPP458725:MPQ458725 MFT458725:MFU458725 LVX458725:LVY458725 LMB458725:LMC458725 LCF458725:LCG458725 KSJ458725:KSK458725 KIN458725:KIO458725 JYR458725:JYS458725 JOV458725:JOW458725 JEZ458725:JFA458725 IVD458725:IVE458725 ILH458725:ILI458725 IBL458725:IBM458725 HRP458725:HRQ458725 HHT458725:HHU458725 GXX458725:GXY458725 GOB458725:GOC458725 GEF458725:GEG458725 FUJ458725:FUK458725 FKN458725:FKO458725 FAR458725:FAS458725 EQV458725:EQW458725 EGZ458725:EHA458725 DXD458725:DXE458725 DNH458725:DNI458725 DDL458725:DDM458725 CTP458725:CTQ458725 CJT458725:CJU458725 BZX458725:BZY458725 BQB458725:BQC458725 BGF458725:BGG458725 AWJ458725:AWK458725 AMN458725:AMO458725 ACR458725:ACS458725 SV458725:SW458725 IZ458725:JA458725 D458725:E458725 WVL393189:WVM393189 WLP393189:WLQ393189 WBT393189:WBU393189 VRX393189:VRY393189 VIB393189:VIC393189 UYF393189:UYG393189 UOJ393189:UOK393189 UEN393189:UEO393189 TUR393189:TUS393189 TKV393189:TKW393189 TAZ393189:TBA393189 SRD393189:SRE393189 SHH393189:SHI393189 RXL393189:RXM393189 RNP393189:RNQ393189 RDT393189:RDU393189 QTX393189:QTY393189 QKB393189:QKC393189 QAF393189:QAG393189 PQJ393189:PQK393189 PGN393189:PGO393189 OWR393189:OWS393189 OMV393189:OMW393189 OCZ393189:ODA393189 NTD393189:NTE393189 NJH393189:NJI393189 MZL393189:MZM393189 MPP393189:MPQ393189 MFT393189:MFU393189 LVX393189:LVY393189 LMB393189:LMC393189 LCF393189:LCG393189 KSJ393189:KSK393189 KIN393189:KIO393189 JYR393189:JYS393189 JOV393189:JOW393189 JEZ393189:JFA393189 IVD393189:IVE393189 ILH393189:ILI393189 IBL393189:IBM393189 HRP393189:HRQ393189 HHT393189:HHU393189 GXX393189:GXY393189 GOB393189:GOC393189 GEF393189:GEG393189 FUJ393189:FUK393189 FKN393189:FKO393189 FAR393189:FAS393189 EQV393189:EQW393189 EGZ393189:EHA393189 DXD393189:DXE393189 DNH393189:DNI393189 DDL393189:DDM393189 CTP393189:CTQ393189 CJT393189:CJU393189 BZX393189:BZY393189 BQB393189:BQC393189 BGF393189:BGG393189 AWJ393189:AWK393189 AMN393189:AMO393189 ACR393189:ACS393189 SV393189:SW393189 IZ393189:JA393189 D393189:E393189 WVL327653:WVM327653 WLP327653:WLQ327653 WBT327653:WBU327653 VRX327653:VRY327653 VIB327653:VIC327653 UYF327653:UYG327653 UOJ327653:UOK327653 UEN327653:UEO327653 TUR327653:TUS327653 TKV327653:TKW327653 TAZ327653:TBA327653 SRD327653:SRE327653 SHH327653:SHI327653 RXL327653:RXM327653 RNP327653:RNQ327653 RDT327653:RDU327653 QTX327653:QTY327653 QKB327653:QKC327653 QAF327653:QAG327653 PQJ327653:PQK327653 PGN327653:PGO327653 OWR327653:OWS327653 OMV327653:OMW327653 OCZ327653:ODA327653 NTD327653:NTE327653 NJH327653:NJI327653 MZL327653:MZM327653 MPP327653:MPQ327653 MFT327653:MFU327653 LVX327653:LVY327653 LMB327653:LMC327653 LCF327653:LCG327653 KSJ327653:KSK327653 KIN327653:KIO327653 JYR327653:JYS327653 JOV327653:JOW327653 JEZ327653:JFA327653 IVD327653:IVE327653 ILH327653:ILI327653 IBL327653:IBM327653 HRP327653:HRQ327653 HHT327653:HHU327653 GXX327653:GXY327653 GOB327653:GOC327653 GEF327653:GEG327653 FUJ327653:FUK327653 FKN327653:FKO327653 FAR327653:FAS327653 EQV327653:EQW327653 EGZ327653:EHA327653 DXD327653:DXE327653 DNH327653:DNI327653 DDL327653:DDM327653 CTP327653:CTQ327653 CJT327653:CJU327653 BZX327653:BZY327653 BQB327653:BQC327653 BGF327653:BGG327653 AWJ327653:AWK327653 AMN327653:AMO327653 ACR327653:ACS327653 SV327653:SW327653 IZ327653:JA327653 D327653:E327653 WVL262117:WVM262117 WLP262117:WLQ262117 WBT262117:WBU262117 VRX262117:VRY262117 VIB262117:VIC262117 UYF262117:UYG262117 UOJ262117:UOK262117 UEN262117:UEO262117 TUR262117:TUS262117 TKV262117:TKW262117 TAZ262117:TBA262117 SRD262117:SRE262117 SHH262117:SHI262117 RXL262117:RXM262117 RNP262117:RNQ262117 RDT262117:RDU262117 QTX262117:QTY262117 QKB262117:QKC262117 QAF262117:QAG262117 PQJ262117:PQK262117 PGN262117:PGO262117 OWR262117:OWS262117 OMV262117:OMW262117 OCZ262117:ODA262117 NTD262117:NTE262117 NJH262117:NJI262117 MZL262117:MZM262117 MPP262117:MPQ262117 MFT262117:MFU262117 LVX262117:LVY262117 LMB262117:LMC262117 LCF262117:LCG262117 KSJ262117:KSK262117 KIN262117:KIO262117 JYR262117:JYS262117 JOV262117:JOW262117 JEZ262117:JFA262117 IVD262117:IVE262117 ILH262117:ILI262117 IBL262117:IBM262117 HRP262117:HRQ262117 HHT262117:HHU262117 GXX262117:GXY262117 GOB262117:GOC262117 GEF262117:GEG262117 FUJ262117:FUK262117 FKN262117:FKO262117 FAR262117:FAS262117 EQV262117:EQW262117 EGZ262117:EHA262117 DXD262117:DXE262117 DNH262117:DNI262117 DDL262117:DDM262117 CTP262117:CTQ262117 CJT262117:CJU262117 BZX262117:BZY262117 BQB262117:BQC262117 BGF262117:BGG262117 AWJ262117:AWK262117 AMN262117:AMO262117 ACR262117:ACS262117 SV262117:SW262117 IZ262117:JA262117 D262117:E262117 WVL196581:WVM196581 WLP196581:WLQ196581 WBT196581:WBU196581 VRX196581:VRY196581 VIB196581:VIC196581 UYF196581:UYG196581 UOJ196581:UOK196581 UEN196581:UEO196581 TUR196581:TUS196581 TKV196581:TKW196581 TAZ196581:TBA196581 SRD196581:SRE196581 SHH196581:SHI196581 RXL196581:RXM196581 RNP196581:RNQ196581 RDT196581:RDU196581 QTX196581:QTY196581 QKB196581:QKC196581 QAF196581:QAG196581 PQJ196581:PQK196581 PGN196581:PGO196581 OWR196581:OWS196581 OMV196581:OMW196581 OCZ196581:ODA196581 NTD196581:NTE196581 NJH196581:NJI196581 MZL196581:MZM196581 MPP196581:MPQ196581 MFT196581:MFU196581 LVX196581:LVY196581 LMB196581:LMC196581 LCF196581:LCG196581 KSJ196581:KSK196581 KIN196581:KIO196581 JYR196581:JYS196581 JOV196581:JOW196581 JEZ196581:JFA196581 IVD196581:IVE196581 ILH196581:ILI196581 IBL196581:IBM196581 HRP196581:HRQ196581 HHT196581:HHU196581 GXX196581:GXY196581 GOB196581:GOC196581 GEF196581:GEG196581 FUJ196581:FUK196581 FKN196581:FKO196581 FAR196581:FAS196581 EQV196581:EQW196581 EGZ196581:EHA196581 DXD196581:DXE196581 DNH196581:DNI196581 DDL196581:DDM196581 CTP196581:CTQ196581 CJT196581:CJU196581 BZX196581:BZY196581 BQB196581:BQC196581 BGF196581:BGG196581 AWJ196581:AWK196581 AMN196581:AMO196581 ACR196581:ACS196581 SV196581:SW196581 IZ196581:JA196581 D196581:E196581 WVL131045:WVM131045 WLP131045:WLQ131045 WBT131045:WBU131045 VRX131045:VRY131045 VIB131045:VIC131045 UYF131045:UYG131045 UOJ131045:UOK131045 UEN131045:UEO131045 TUR131045:TUS131045 TKV131045:TKW131045 TAZ131045:TBA131045 SRD131045:SRE131045 SHH131045:SHI131045 RXL131045:RXM131045 RNP131045:RNQ131045 RDT131045:RDU131045 QTX131045:QTY131045 QKB131045:QKC131045 QAF131045:QAG131045 PQJ131045:PQK131045 PGN131045:PGO131045 OWR131045:OWS131045 OMV131045:OMW131045 OCZ131045:ODA131045 NTD131045:NTE131045 NJH131045:NJI131045 MZL131045:MZM131045 MPP131045:MPQ131045 MFT131045:MFU131045 LVX131045:LVY131045 LMB131045:LMC131045 LCF131045:LCG131045 KSJ131045:KSK131045 KIN131045:KIO131045 JYR131045:JYS131045 JOV131045:JOW131045 JEZ131045:JFA131045 IVD131045:IVE131045 ILH131045:ILI131045 IBL131045:IBM131045 HRP131045:HRQ131045 HHT131045:HHU131045 GXX131045:GXY131045 GOB131045:GOC131045 GEF131045:GEG131045 FUJ131045:FUK131045 FKN131045:FKO131045 FAR131045:FAS131045 EQV131045:EQW131045 EGZ131045:EHA131045 DXD131045:DXE131045 DNH131045:DNI131045 DDL131045:DDM131045 CTP131045:CTQ131045 CJT131045:CJU131045 BZX131045:BZY131045 BQB131045:BQC131045 BGF131045:BGG131045 AWJ131045:AWK131045 AMN131045:AMO131045 ACR131045:ACS131045 SV131045:SW131045 IZ131045:JA131045 D131045:E131045 WVL65509:WVM65509 WLP65509:WLQ65509 WBT65509:WBU65509 VRX65509:VRY65509 VIB65509:VIC65509 UYF65509:UYG65509 UOJ65509:UOK65509 UEN65509:UEO65509 TUR65509:TUS65509 TKV65509:TKW65509 TAZ65509:TBA65509 SRD65509:SRE65509 SHH65509:SHI65509 RXL65509:RXM65509 RNP65509:RNQ65509 RDT65509:RDU65509 QTX65509:QTY65509 QKB65509:QKC65509 QAF65509:QAG65509 PQJ65509:PQK65509 PGN65509:PGO65509 OWR65509:OWS65509 OMV65509:OMW65509 OCZ65509:ODA65509 NTD65509:NTE65509 NJH65509:NJI65509 MZL65509:MZM65509 MPP65509:MPQ65509 MFT65509:MFU65509 LVX65509:LVY65509 LMB65509:LMC65509 LCF65509:LCG65509 KSJ65509:KSK65509 KIN65509:KIO65509 JYR65509:JYS65509 JOV65509:JOW65509 JEZ65509:JFA65509 IVD65509:IVE65509 ILH65509:ILI65509 IBL65509:IBM65509 HRP65509:HRQ65509 HHT65509:HHU65509 GXX65509:GXY65509 GOB65509:GOC65509 GEF65509:GEG65509 FUJ65509:FUK65509 FKN65509:FKO65509 FAR65509:FAS65509 EQV65509:EQW65509 EGZ65509:EHA65509 DXD65509:DXE65509 DNH65509:DNI65509 DDL65509:DDM65509 CTP65509:CTQ65509 CJT65509:CJU65509 BZX65509:BZY65509 BQB65509:BQC65509 BGF65509:BGG65509 AWJ65509:AWK65509 AMN65509:AMO65509 ACR65509:ACS65509 SV65509:SW65509 IZ65509:JA65509 D65509:E65509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$C$106:$C$115</formula1>
    </dataValidation>
    <dataValidation type="list" allowBlank="1" showInputMessage="1" showErrorMessage="1" sqref="D14:E14 WVL983014:WVM983014 WLP983014:WLQ983014 WBT983014:WBU983014 VRX983014:VRY983014 VIB983014:VIC983014 UYF983014:UYG983014 UOJ983014:UOK983014 UEN983014:UEO983014 TUR983014:TUS983014 TKV983014:TKW983014 TAZ983014:TBA983014 SRD983014:SRE983014 SHH983014:SHI983014 RXL983014:RXM983014 RNP983014:RNQ983014 RDT983014:RDU983014 QTX983014:QTY983014 QKB983014:QKC983014 QAF983014:QAG983014 PQJ983014:PQK983014 PGN983014:PGO983014 OWR983014:OWS983014 OMV983014:OMW983014 OCZ983014:ODA983014 NTD983014:NTE983014 NJH983014:NJI983014 MZL983014:MZM983014 MPP983014:MPQ983014 MFT983014:MFU983014 LVX983014:LVY983014 LMB983014:LMC983014 LCF983014:LCG983014 KSJ983014:KSK983014 KIN983014:KIO983014 JYR983014:JYS983014 JOV983014:JOW983014 JEZ983014:JFA983014 IVD983014:IVE983014 ILH983014:ILI983014 IBL983014:IBM983014 HRP983014:HRQ983014 HHT983014:HHU983014 GXX983014:GXY983014 GOB983014:GOC983014 GEF983014:GEG983014 FUJ983014:FUK983014 FKN983014:FKO983014 FAR983014:FAS983014 EQV983014:EQW983014 EGZ983014:EHA983014 DXD983014:DXE983014 DNH983014:DNI983014 DDL983014:DDM983014 CTP983014:CTQ983014 CJT983014:CJU983014 BZX983014:BZY983014 BQB983014:BQC983014 BGF983014:BGG983014 AWJ983014:AWK983014 AMN983014:AMO983014 ACR983014:ACS983014 SV983014:SW983014 IZ983014:JA983014 D983014:E983014 WVL917478:WVM917478 WLP917478:WLQ917478 WBT917478:WBU917478 VRX917478:VRY917478 VIB917478:VIC917478 UYF917478:UYG917478 UOJ917478:UOK917478 UEN917478:UEO917478 TUR917478:TUS917478 TKV917478:TKW917478 TAZ917478:TBA917478 SRD917478:SRE917478 SHH917478:SHI917478 RXL917478:RXM917478 RNP917478:RNQ917478 RDT917478:RDU917478 QTX917478:QTY917478 QKB917478:QKC917478 QAF917478:QAG917478 PQJ917478:PQK917478 PGN917478:PGO917478 OWR917478:OWS917478 OMV917478:OMW917478 OCZ917478:ODA917478 NTD917478:NTE917478 NJH917478:NJI917478 MZL917478:MZM917478 MPP917478:MPQ917478 MFT917478:MFU917478 LVX917478:LVY917478 LMB917478:LMC917478 LCF917478:LCG917478 KSJ917478:KSK917478 KIN917478:KIO917478 JYR917478:JYS917478 JOV917478:JOW917478 JEZ917478:JFA917478 IVD917478:IVE917478 ILH917478:ILI917478 IBL917478:IBM917478 HRP917478:HRQ917478 HHT917478:HHU917478 GXX917478:GXY917478 GOB917478:GOC917478 GEF917478:GEG917478 FUJ917478:FUK917478 FKN917478:FKO917478 FAR917478:FAS917478 EQV917478:EQW917478 EGZ917478:EHA917478 DXD917478:DXE917478 DNH917478:DNI917478 DDL917478:DDM917478 CTP917478:CTQ917478 CJT917478:CJU917478 BZX917478:BZY917478 BQB917478:BQC917478 BGF917478:BGG917478 AWJ917478:AWK917478 AMN917478:AMO917478 ACR917478:ACS917478 SV917478:SW917478 IZ917478:JA917478 D917478:E917478 WVL851942:WVM851942 WLP851942:WLQ851942 WBT851942:WBU851942 VRX851942:VRY851942 VIB851942:VIC851942 UYF851942:UYG851942 UOJ851942:UOK851942 UEN851942:UEO851942 TUR851942:TUS851942 TKV851942:TKW851942 TAZ851942:TBA851942 SRD851942:SRE851942 SHH851942:SHI851942 RXL851942:RXM851942 RNP851942:RNQ851942 RDT851942:RDU851942 QTX851942:QTY851942 QKB851942:QKC851942 QAF851942:QAG851942 PQJ851942:PQK851942 PGN851942:PGO851942 OWR851942:OWS851942 OMV851942:OMW851942 OCZ851942:ODA851942 NTD851942:NTE851942 NJH851942:NJI851942 MZL851942:MZM851942 MPP851942:MPQ851942 MFT851942:MFU851942 LVX851942:LVY851942 LMB851942:LMC851942 LCF851942:LCG851942 KSJ851942:KSK851942 KIN851942:KIO851942 JYR851942:JYS851942 JOV851942:JOW851942 JEZ851942:JFA851942 IVD851942:IVE851942 ILH851942:ILI851942 IBL851942:IBM851942 HRP851942:HRQ851942 HHT851942:HHU851942 GXX851942:GXY851942 GOB851942:GOC851942 GEF851942:GEG851942 FUJ851942:FUK851942 FKN851942:FKO851942 FAR851942:FAS851942 EQV851942:EQW851942 EGZ851942:EHA851942 DXD851942:DXE851942 DNH851942:DNI851942 DDL851942:DDM851942 CTP851942:CTQ851942 CJT851942:CJU851942 BZX851942:BZY851942 BQB851942:BQC851942 BGF851942:BGG851942 AWJ851942:AWK851942 AMN851942:AMO851942 ACR851942:ACS851942 SV851942:SW851942 IZ851942:JA851942 D851942:E851942 WVL786406:WVM786406 WLP786406:WLQ786406 WBT786406:WBU786406 VRX786406:VRY786406 VIB786406:VIC786406 UYF786406:UYG786406 UOJ786406:UOK786406 UEN786406:UEO786406 TUR786406:TUS786406 TKV786406:TKW786406 TAZ786406:TBA786406 SRD786406:SRE786406 SHH786406:SHI786406 RXL786406:RXM786406 RNP786406:RNQ786406 RDT786406:RDU786406 QTX786406:QTY786406 QKB786406:QKC786406 QAF786406:QAG786406 PQJ786406:PQK786406 PGN786406:PGO786406 OWR786406:OWS786406 OMV786406:OMW786406 OCZ786406:ODA786406 NTD786406:NTE786406 NJH786406:NJI786406 MZL786406:MZM786406 MPP786406:MPQ786406 MFT786406:MFU786406 LVX786406:LVY786406 LMB786406:LMC786406 LCF786406:LCG786406 KSJ786406:KSK786406 KIN786406:KIO786406 JYR786406:JYS786406 JOV786406:JOW786406 JEZ786406:JFA786406 IVD786406:IVE786406 ILH786406:ILI786406 IBL786406:IBM786406 HRP786406:HRQ786406 HHT786406:HHU786406 GXX786406:GXY786406 GOB786406:GOC786406 GEF786406:GEG786406 FUJ786406:FUK786406 FKN786406:FKO786406 FAR786406:FAS786406 EQV786406:EQW786406 EGZ786406:EHA786406 DXD786406:DXE786406 DNH786406:DNI786406 DDL786406:DDM786406 CTP786406:CTQ786406 CJT786406:CJU786406 BZX786406:BZY786406 BQB786406:BQC786406 BGF786406:BGG786406 AWJ786406:AWK786406 AMN786406:AMO786406 ACR786406:ACS786406 SV786406:SW786406 IZ786406:JA786406 D786406:E786406 WVL720870:WVM720870 WLP720870:WLQ720870 WBT720870:WBU720870 VRX720870:VRY720870 VIB720870:VIC720870 UYF720870:UYG720870 UOJ720870:UOK720870 UEN720870:UEO720870 TUR720870:TUS720870 TKV720870:TKW720870 TAZ720870:TBA720870 SRD720870:SRE720870 SHH720870:SHI720870 RXL720870:RXM720870 RNP720870:RNQ720870 RDT720870:RDU720870 QTX720870:QTY720870 QKB720870:QKC720870 QAF720870:QAG720870 PQJ720870:PQK720870 PGN720870:PGO720870 OWR720870:OWS720870 OMV720870:OMW720870 OCZ720870:ODA720870 NTD720870:NTE720870 NJH720870:NJI720870 MZL720870:MZM720870 MPP720870:MPQ720870 MFT720870:MFU720870 LVX720870:LVY720870 LMB720870:LMC720870 LCF720870:LCG720870 KSJ720870:KSK720870 KIN720870:KIO720870 JYR720870:JYS720870 JOV720870:JOW720870 JEZ720870:JFA720870 IVD720870:IVE720870 ILH720870:ILI720870 IBL720870:IBM720870 HRP720870:HRQ720870 HHT720870:HHU720870 GXX720870:GXY720870 GOB720870:GOC720870 GEF720870:GEG720870 FUJ720870:FUK720870 FKN720870:FKO720870 FAR720870:FAS720870 EQV720870:EQW720870 EGZ720870:EHA720870 DXD720870:DXE720870 DNH720870:DNI720870 DDL720870:DDM720870 CTP720870:CTQ720870 CJT720870:CJU720870 BZX720870:BZY720870 BQB720870:BQC720870 BGF720870:BGG720870 AWJ720870:AWK720870 AMN720870:AMO720870 ACR720870:ACS720870 SV720870:SW720870 IZ720870:JA720870 D720870:E720870 WVL655334:WVM655334 WLP655334:WLQ655334 WBT655334:WBU655334 VRX655334:VRY655334 VIB655334:VIC655334 UYF655334:UYG655334 UOJ655334:UOK655334 UEN655334:UEO655334 TUR655334:TUS655334 TKV655334:TKW655334 TAZ655334:TBA655334 SRD655334:SRE655334 SHH655334:SHI655334 RXL655334:RXM655334 RNP655334:RNQ655334 RDT655334:RDU655334 QTX655334:QTY655334 QKB655334:QKC655334 QAF655334:QAG655334 PQJ655334:PQK655334 PGN655334:PGO655334 OWR655334:OWS655334 OMV655334:OMW655334 OCZ655334:ODA655334 NTD655334:NTE655334 NJH655334:NJI655334 MZL655334:MZM655334 MPP655334:MPQ655334 MFT655334:MFU655334 LVX655334:LVY655334 LMB655334:LMC655334 LCF655334:LCG655334 KSJ655334:KSK655334 KIN655334:KIO655334 JYR655334:JYS655334 JOV655334:JOW655334 JEZ655334:JFA655334 IVD655334:IVE655334 ILH655334:ILI655334 IBL655334:IBM655334 HRP655334:HRQ655334 HHT655334:HHU655334 GXX655334:GXY655334 GOB655334:GOC655334 GEF655334:GEG655334 FUJ655334:FUK655334 FKN655334:FKO655334 FAR655334:FAS655334 EQV655334:EQW655334 EGZ655334:EHA655334 DXD655334:DXE655334 DNH655334:DNI655334 DDL655334:DDM655334 CTP655334:CTQ655334 CJT655334:CJU655334 BZX655334:BZY655334 BQB655334:BQC655334 BGF655334:BGG655334 AWJ655334:AWK655334 AMN655334:AMO655334 ACR655334:ACS655334 SV655334:SW655334 IZ655334:JA655334 D655334:E655334 WVL589798:WVM589798 WLP589798:WLQ589798 WBT589798:WBU589798 VRX589798:VRY589798 VIB589798:VIC589798 UYF589798:UYG589798 UOJ589798:UOK589798 UEN589798:UEO589798 TUR589798:TUS589798 TKV589798:TKW589798 TAZ589798:TBA589798 SRD589798:SRE589798 SHH589798:SHI589798 RXL589798:RXM589798 RNP589798:RNQ589798 RDT589798:RDU589798 QTX589798:QTY589798 QKB589798:QKC589798 QAF589798:QAG589798 PQJ589798:PQK589798 PGN589798:PGO589798 OWR589798:OWS589798 OMV589798:OMW589798 OCZ589798:ODA589798 NTD589798:NTE589798 NJH589798:NJI589798 MZL589798:MZM589798 MPP589798:MPQ589798 MFT589798:MFU589798 LVX589798:LVY589798 LMB589798:LMC589798 LCF589798:LCG589798 KSJ589798:KSK589798 KIN589798:KIO589798 JYR589798:JYS589798 JOV589798:JOW589798 JEZ589798:JFA589798 IVD589798:IVE589798 ILH589798:ILI589798 IBL589798:IBM589798 HRP589798:HRQ589798 HHT589798:HHU589798 GXX589798:GXY589798 GOB589798:GOC589798 GEF589798:GEG589798 FUJ589798:FUK589798 FKN589798:FKO589798 FAR589798:FAS589798 EQV589798:EQW589798 EGZ589798:EHA589798 DXD589798:DXE589798 DNH589798:DNI589798 DDL589798:DDM589798 CTP589798:CTQ589798 CJT589798:CJU589798 BZX589798:BZY589798 BQB589798:BQC589798 BGF589798:BGG589798 AWJ589798:AWK589798 AMN589798:AMO589798 ACR589798:ACS589798 SV589798:SW589798 IZ589798:JA589798 D589798:E589798 WVL524262:WVM524262 WLP524262:WLQ524262 WBT524262:WBU524262 VRX524262:VRY524262 VIB524262:VIC524262 UYF524262:UYG524262 UOJ524262:UOK524262 UEN524262:UEO524262 TUR524262:TUS524262 TKV524262:TKW524262 TAZ524262:TBA524262 SRD524262:SRE524262 SHH524262:SHI524262 RXL524262:RXM524262 RNP524262:RNQ524262 RDT524262:RDU524262 QTX524262:QTY524262 QKB524262:QKC524262 QAF524262:QAG524262 PQJ524262:PQK524262 PGN524262:PGO524262 OWR524262:OWS524262 OMV524262:OMW524262 OCZ524262:ODA524262 NTD524262:NTE524262 NJH524262:NJI524262 MZL524262:MZM524262 MPP524262:MPQ524262 MFT524262:MFU524262 LVX524262:LVY524262 LMB524262:LMC524262 LCF524262:LCG524262 KSJ524262:KSK524262 KIN524262:KIO524262 JYR524262:JYS524262 JOV524262:JOW524262 JEZ524262:JFA524262 IVD524262:IVE524262 ILH524262:ILI524262 IBL524262:IBM524262 HRP524262:HRQ524262 HHT524262:HHU524262 GXX524262:GXY524262 GOB524262:GOC524262 GEF524262:GEG524262 FUJ524262:FUK524262 FKN524262:FKO524262 FAR524262:FAS524262 EQV524262:EQW524262 EGZ524262:EHA524262 DXD524262:DXE524262 DNH524262:DNI524262 DDL524262:DDM524262 CTP524262:CTQ524262 CJT524262:CJU524262 BZX524262:BZY524262 BQB524262:BQC524262 BGF524262:BGG524262 AWJ524262:AWK524262 AMN524262:AMO524262 ACR524262:ACS524262 SV524262:SW524262 IZ524262:JA524262 D524262:E524262 WVL458726:WVM458726 WLP458726:WLQ458726 WBT458726:WBU458726 VRX458726:VRY458726 VIB458726:VIC458726 UYF458726:UYG458726 UOJ458726:UOK458726 UEN458726:UEO458726 TUR458726:TUS458726 TKV458726:TKW458726 TAZ458726:TBA458726 SRD458726:SRE458726 SHH458726:SHI458726 RXL458726:RXM458726 RNP458726:RNQ458726 RDT458726:RDU458726 QTX458726:QTY458726 QKB458726:QKC458726 QAF458726:QAG458726 PQJ458726:PQK458726 PGN458726:PGO458726 OWR458726:OWS458726 OMV458726:OMW458726 OCZ458726:ODA458726 NTD458726:NTE458726 NJH458726:NJI458726 MZL458726:MZM458726 MPP458726:MPQ458726 MFT458726:MFU458726 LVX458726:LVY458726 LMB458726:LMC458726 LCF458726:LCG458726 KSJ458726:KSK458726 KIN458726:KIO458726 JYR458726:JYS458726 JOV458726:JOW458726 JEZ458726:JFA458726 IVD458726:IVE458726 ILH458726:ILI458726 IBL458726:IBM458726 HRP458726:HRQ458726 HHT458726:HHU458726 GXX458726:GXY458726 GOB458726:GOC458726 GEF458726:GEG458726 FUJ458726:FUK458726 FKN458726:FKO458726 FAR458726:FAS458726 EQV458726:EQW458726 EGZ458726:EHA458726 DXD458726:DXE458726 DNH458726:DNI458726 DDL458726:DDM458726 CTP458726:CTQ458726 CJT458726:CJU458726 BZX458726:BZY458726 BQB458726:BQC458726 BGF458726:BGG458726 AWJ458726:AWK458726 AMN458726:AMO458726 ACR458726:ACS458726 SV458726:SW458726 IZ458726:JA458726 D458726:E458726 WVL393190:WVM393190 WLP393190:WLQ393190 WBT393190:WBU393190 VRX393190:VRY393190 VIB393190:VIC393190 UYF393190:UYG393190 UOJ393190:UOK393190 UEN393190:UEO393190 TUR393190:TUS393190 TKV393190:TKW393190 TAZ393190:TBA393190 SRD393190:SRE393190 SHH393190:SHI393190 RXL393190:RXM393190 RNP393190:RNQ393190 RDT393190:RDU393190 QTX393190:QTY393190 QKB393190:QKC393190 QAF393190:QAG393190 PQJ393190:PQK393190 PGN393190:PGO393190 OWR393190:OWS393190 OMV393190:OMW393190 OCZ393190:ODA393190 NTD393190:NTE393190 NJH393190:NJI393190 MZL393190:MZM393190 MPP393190:MPQ393190 MFT393190:MFU393190 LVX393190:LVY393190 LMB393190:LMC393190 LCF393190:LCG393190 KSJ393190:KSK393190 KIN393190:KIO393190 JYR393190:JYS393190 JOV393190:JOW393190 JEZ393190:JFA393190 IVD393190:IVE393190 ILH393190:ILI393190 IBL393190:IBM393190 HRP393190:HRQ393190 HHT393190:HHU393190 GXX393190:GXY393190 GOB393190:GOC393190 GEF393190:GEG393190 FUJ393190:FUK393190 FKN393190:FKO393190 FAR393190:FAS393190 EQV393190:EQW393190 EGZ393190:EHA393190 DXD393190:DXE393190 DNH393190:DNI393190 DDL393190:DDM393190 CTP393190:CTQ393190 CJT393190:CJU393190 BZX393190:BZY393190 BQB393190:BQC393190 BGF393190:BGG393190 AWJ393190:AWK393190 AMN393190:AMO393190 ACR393190:ACS393190 SV393190:SW393190 IZ393190:JA393190 D393190:E393190 WVL327654:WVM327654 WLP327654:WLQ327654 WBT327654:WBU327654 VRX327654:VRY327654 VIB327654:VIC327654 UYF327654:UYG327654 UOJ327654:UOK327654 UEN327654:UEO327654 TUR327654:TUS327654 TKV327654:TKW327654 TAZ327654:TBA327654 SRD327654:SRE327654 SHH327654:SHI327654 RXL327654:RXM327654 RNP327654:RNQ327654 RDT327654:RDU327654 QTX327654:QTY327654 QKB327654:QKC327654 QAF327654:QAG327654 PQJ327654:PQK327654 PGN327654:PGO327654 OWR327654:OWS327654 OMV327654:OMW327654 OCZ327654:ODA327654 NTD327654:NTE327654 NJH327654:NJI327654 MZL327654:MZM327654 MPP327654:MPQ327654 MFT327654:MFU327654 LVX327654:LVY327654 LMB327654:LMC327654 LCF327654:LCG327654 KSJ327654:KSK327654 KIN327654:KIO327654 JYR327654:JYS327654 JOV327654:JOW327654 JEZ327654:JFA327654 IVD327654:IVE327654 ILH327654:ILI327654 IBL327654:IBM327654 HRP327654:HRQ327654 HHT327654:HHU327654 GXX327654:GXY327654 GOB327654:GOC327654 GEF327654:GEG327654 FUJ327654:FUK327654 FKN327654:FKO327654 FAR327654:FAS327654 EQV327654:EQW327654 EGZ327654:EHA327654 DXD327654:DXE327654 DNH327654:DNI327654 DDL327654:DDM327654 CTP327654:CTQ327654 CJT327654:CJU327654 BZX327654:BZY327654 BQB327654:BQC327654 BGF327654:BGG327654 AWJ327654:AWK327654 AMN327654:AMO327654 ACR327654:ACS327654 SV327654:SW327654 IZ327654:JA327654 D327654:E327654 WVL262118:WVM262118 WLP262118:WLQ262118 WBT262118:WBU262118 VRX262118:VRY262118 VIB262118:VIC262118 UYF262118:UYG262118 UOJ262118:UOK262118 UEN262118:UEO262118 TUR262118:TUS262118 TKV262118:TKW262118 TAZ262118:TBA262118 SRD262118:SRE262118 SHH262118:SHI262118 RXL262118:RXM262118 RNP262118:RNQ262118 RDT262118:RDU262118 QTX262118:QTY262118 QKB262118:QKC262118 QAF262118:QAG262118 PQJ262118:PQK262118 PGN262118:PGO262118 OWR262118:OWS262118 OMV262118:OMW262118 OCZ262118:ODA262118 NTD262118:NTE262118 NJH262118:NJI262118 MZL262118:MZM262118 MPP262118:MPQ262118 MFT262118:MFU262118 LVX262118:LVY262118 LMB262118:LMC262118 LCF262118:LCG262118 KSJ262118:KSK262118 KIN262118:KIO262118 JYR262118:JYS262118 JOV262118:JOW262118 JEZ262118:JFA262118 IVD262118:IVE262118 ILH262118:ILI262118 IBL262118:IBM262118 HRP262118:HRQ262118 HHT262118:HHU262118 GXX262118:GXY262118 GOB262118:GOC262118 GEF262118:GEG262118 FUJ262118:FUK262118 FKN262118:FKO262118 FAR262118:FAS262118 EQV262118:EQW262118 EGZ262118:EHA262118 DXD262118:DXE262118 DNH262118:DNI262118 DDL262118:DDM262118 CTP262118:CTQ262118 CJT262118:CJU262118 BZX262118:BZY262118 BQB262118:BQC262118 BGF262118:BGG262118 AWJ262118:AWK262118 AMN262118:AMO262118 ACR262118:ACS262118 SV262118:SW262118 IZ262118:JA262118 D262118:E262118 WVL196582:WVM196582 WLP196582:WLQ196582 WBT196582:WBU196582 VRX196582:VRY196582 VIB196582:VIC196582 UYF196582:UYG196582 UOJ196582:UOK196582 UEN196582:UEO196582 TUR196582:TUS196582 TKV196582:TKW196582 TAZ196582:TBA196582 SRD196582:SRE196582 SHH196582:SHI196582 RXL196582:RXM196582 RNP196582:RNQ196582 RDT196582:RDU196582 QTX196582:QTY196582 QKB196582:QKC196582 QAF196582:QAG196582 PQJ196582:PQK196582 PGN196582:PGO196582 OWR196582:OWS196582 OMV196582:OMW196582 OCZ196582:ODA196582 NTD196582:NTE196582 NJH196582:NJI196582 MZL196582:MZM196582 MPP196582:MPQ196582 MFT196582:MFU196582 LVX196582:LVY196582 LMB196582:LMC196582 LCF196582:LCG196582 KSJ196582:KSK196582 KIN196582:KIO196582 JYR196582:JYS196582 JOV196582:JOW196582 JEZ196582:JFA196582 IVD196582:IVE196582 ILH196582:ILI196582 IBL196582:IBM196582 HRP196582:HRQ196582 HHT196582:HHU196582 GXX196582:GXY196582 GOB196582:GOC196582 GEF196582:GEG196582 FUJ196582:FUK196582 FKN196582:FKO196582 FAR196582:FAS196582 EQV196582:EQW196582 EGZ196582:EHA196582 DXD196582:DXE196582 DNH196582:DNI196582 DDL196582:DDM196582 CTP196582:CTQ196582 CJT196582:CJU196582 BZX196582:BZY196582 BQB196582:BQC196582 BGF196582:BGG196582 AWJ196582:AWK196582 AMN196582:AMO196582 ACR196582:ACS196582 SV196582:SW196582 IZ196582:JA196582 D196582:E196582 WVL131046:WVM131046 WLP131046:WLQ131046 WBT131046:WBU131046 VRX131046:VRY131046 VIB131046:VIC131046 UYF131046:UYG131046 UOJ131046:UOK131046 UEN131046:UEO131046 TUR131046:TUS131046 TKV131046:TKW131046 TAZ131046:TBA131046 SRD131046:SRE131046 SHH131046:SHI131046 RXL131046:RXM131046 RNP131046:RNQ131046 RDT131046:RDU131046 QTX131046:QTY131046 QKB131046:QKC131046 QAF131046:QAG131046 PQJ131046:PQK131046 PGN131046:PGO131046 OWR131046:OWS131046 OMV131046:OMW131046 OCZ131046:ODA131046 NTD131046:NTE131046 NJH131046:NJI131046 MZL131046:MZM131046 MPP131046:MPQ131046 MFT131046:MFU131046 LVX131046:LVY131046 LMB131046:LMC131046 LCF131046:LCG131046 KSJ131046:KSK131046 KIN131046:KIO131046 JYR131046:JYS131046 JOV131046:JOW131046 JEZ131046:JFA131046 IVD131046:IVE131046 ILH131046:ILI131046 IBL131046:IBM131046 HRP131046:HRQ131046 HHT131046:HHU131046 GXX131046:GXY131046 GOB131046:GOC131046 GEF131046:GEG131046 FUJ131046:FUK131046 FKN131046:FKO131046 FAR131046:FAS131046 EQV131046:EQW131046 EGZ131046:EHA131046 DXD131046:DXE131046 DNH131046:DNI131046 DDL131046:DDM131046 CTP131046:CTQ131046 CJT131046:CJU131046 BZX131046:BZY131046 BQB131046:BQC131046 BGF131046:BGG131046 AWJ131046:AWK131046 AMN131046:AMO131046 ACR131046:ACS131046 SV131046:SW131046 IZ131046:JA131046 D131046:E131046 WVL65510:WVM65510 WLP65510:WLQ65510 WBT65510:WBU65510 VRX65510:VRY65510 VIB65510:VIC65510 UYF65510:UYG65510 UOJ65510:UOK65510 UEN65510:UEO65510 TUR65510:TUS65510 TKV65510:TKW65510 TAZ65510:TBA65510 SRD65510:SRE65510 SHH65510:SHI65510 RXL65510:RXM65510 RNP65510:RNQ65510 RDT65510:RDU65510 QTX65510:QTY65510 QKB65510:QKC65510 QAF65510:QAG65510 PQJ65510:PQK65510 PGN65510:PGO65510 OWR65510:OWS65510 OMV65510:OMW65510 OCZ65510:ODA65510 NTD65510:NTE65510 NJH65510:NJI65510 MZL65510:MZM65510 MPP65510:MPQ65510 MFT65510:MFU65510 LVX65510:LVY65510 LMB65510:LMC65510 LCF65510:LCG65510 KSJ65510:KSK65510 KIN65510:KIO65510 JYR65510:JYS65510 JOV65510:JOW65510 JEZ65510:JFA65510 IVD65510:IVE65510 ILH65510:ILI65510 IBL65510:IBM65510 HRP65510:HRQ65510 HHT65510:HHU65510 GXX65510:GXY65510 GOB65510:GOC65510 GEF65510:GEG65510 FUJ65510:FUK65510 FKN65510:FKO65510 FAR65510:FAS65510 EQV65510:EQW65510 EGZ65510:EHA65510 DXD65510:DXE65510 DNH65510:DNI65510 DDL65510:DDM65510 CTP65510:CTQ65510 CJT65510:CJU65510 BZX65510:BZY65510 BQB65510:BQC65510 BGF65510:BGG65510 AWJ65510:AWK65510 AMN65510:AMO65510 ACR65510:ACS65510 SV65510:SW65510 IZ65510:JA65510 D65510:E65510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$D$106:$D$110</formula1>
    </dataValidation>
    <dataValidation type="list" allowBlank="1" showInputMessage="1" showErrorMessage="1" sqref="D16:E16 WVL983016:WVM983016 WLP983016:WLQ983016 WBT983016:WBU983016 VRX983016:VRY983016 VIB983016:VIC983016 UYF983016:UYG983016 UOJ983016:UOK983016 UEN983016:UEO983016 TUR983016:TUS983016 TKV983016:TKW983016 TAZ983016:TBA983016 SRD983016:SRE983016 SHH983016:SHI983016 RXL983016:RXM983016 RNP983016:RNQ983016 RDT983016:RDU983016 QTX983016:QTY983016 QKB983016:QKC983016 QAF983016:QAG983016 PQJ983016:PQK983016 PGN983016:PGO983016 OWR983016:OWS983016 OMV983016:OMW983016 OCZ983016:ODA983016 NTD983016:NTE983016 NJH983016:NJI983016 MZL983016:MZM983016 MPP983016:MPQ983016 MFT983016:MFU983016 LVX983016:LVY983016 LMB983016:LMC983016 LCF983016:LCG983016 KSJ983016:KSK983016 KIN983016:KIO983016 JYR983016:JYS983016 JOV983016:JOW983016 JEZ983016:JFA983016 IVD983016:IVE983016 ILH983016:ILI983016 IBL983016:IBM983016 HRP983016:HRQ983016 HHT983016:HHU983016 GXX983016:GXY983016 GOB983016:GOC983016 GEF983016:GEG983016 FUJ983016:FUK983016 FKN983016:FKO983016 FAR983016:FAS983016 EQV983016:EQW983016 EGZ983016:EHA983016 DXD983016:DXE983016 DNH983016:DNI983016 DDL983016:DDM983016 CTP983016:CTQ983016 CJT983016:CJU983016 BZX983016:BZY983016 BQB983016:BQC983016 BGF983016:BGG983016 AWJ983016:AWK983016 AMN983016:AMO983016 ACR983016:ACS983016 SV983016:SW983016 IZ983016:JA983016 D983016:E983016 WVL917480:WVM917480 WLP917480:WLQ917480 WBT917480:WBU917480 VRX917480:VRY917480 VIB917480:VIC917480 UYF917480:UYG917480 UOJ917480:UOK917480 UEN917480:UEO917480 TUR917480:TUS917480 TKV917480:TKW917480 TAZ917480:TBA917480 SRD917480:SRE917480 SHH917480:SHI917480 RXL917480:RXM917480 RNP917480:RNQ917480 RDT917480:RDU917480 QTX917480:QTY917480 QKB917480:QKC917480 QAF917480:QAG917480 PQJ917480:PQK917480 PGN917480:PGO917480 OWR917480:OWS917480 OMV917480:OMW917480 OCZ917480:ODA917480 NTD917480:NTE917480 NJH917480:NJI917480 MZL917480:MZM917480 MPP917480:MPQ917480 MFT917480:MFU917480 LVX917480:LVY917480 LMB917480:LMC917480 LCF917480:LCG917480 KSJ917480:KSK917480 KIN917480:KIO917480 JYR917480:JYS917480 JOV917480:JOW917480 JEZ917480:JFA917480 IVD917480:IVE917480 ILH917480:ILI917480 IBL917480:IBM917480 HRP917480:HRQ917480 HHT917480:HHU917480 GXX917480:GXY917480 GOB917480:GOC917480 GEF917480:GEG917480 FUJ917480:FUK917480 FKN917480:FKO917480 FAR917480:FAS917480 EQV917480:EQW917480 EGZ917480:EHA917480 DXD917480:DXE917480 DNH917480:DNI917480 DDL917480:DDM917480 CTP917480:CTQ917480 CJT917480:CJU917480 BZX917480:BZY917480 BQB917480:BQC917480 BGF917480:BGG917480 AWJ917480:AWK917480 AMN917480:AMO917480 ACR917480:ACS917480 SV917480:SW917480 IZ917480:JA917480 D917480:E917480 WVL851944:WVM851944 WLP851944:WLQ851944 WBT851944:WBU851944 VRX851944:VRY851944 VIB851944:VIC851944 UYF851944:UYG851944 UOJ851944:UOK851944 UEN851944:UEO851944 TUR851944:TUS851944 TKV851944:TKW851944 TAZ851944:TBA851944 SRD851944:SRE851944 SHH851944:SHI851944 RXL851944:RXM851944 RNP851944:RNQ851944 RDT851944:RDU851944 QTX851944:QTY851944 QKB851944:QKC851944 QAF851944:QAG851944 PQJ851944:PQK851944 PGN851944:PGO851944 OWR851944:OWS851944 OMV851944:OMW851944 OCZ851944:ODA851944 NTD851944:NTE851944 NJH851944:NJI851944 MZL851944:MZM851944 MPP851944:MPQ851944 MFT851944:MFU851944 LVX851944:LVY851944 LMB851944:LMC851944 LCF851944:LCG851944 KSJ851944:KSK851944 KIN851944:KIO851944 JYR851944:JYS851944 JOV851944:JOW851944 JEZ851944:JFA851944 IVD851944:IVE851944 ILH851944:ILI851944 IBL851944:IBM851944 HRP851944:HRQ851944 HHT851944:HHU851944 GXX851944:GXY851944 GOB851944:GOC851944 GEF851944:GEG851944 FUJ851944:FUK851944 FKN851944:FKO851944 FAR851944:FAS851944 EQV851944:EQW851944 EGZ851944:EHA851944 DXD851944:DXE851944 DNH851944:DNI851944 DDL851944:DDM851944 CTP851944:CTQ851944 CJT851944:CJU851944 BZX851944:BZY851944 BQB851944:BQC851944 BGF851944:BGG851944 AWJ851944:AWK851944 AMN851944:AMO851944 ACR851944:ACS851944 SV851944:SW851944 IZ851944:JA851944 D851944:E851944 WVL786408:WVM786408 WLP786408:WLQ786408 WBT786408:WBU786408 VRX786408:VRY786408 VIB786408:VIC786408 UYF786408:UYG786408 UOJ786408:UOK786408 UEN786408:UEO786408 TUR786408:TUS786408 TKV786408:TKW786408 TAZ786408:TBA786408 SRD786408:SRE786408 SHH786408:SHI786408 RXL786408:RXM786408 RNP786408:RNQ786408 RDT786408:RDU786408 QTX786408:QTY786408 QKB786408:QKC786408 QAF786408:QAG786408 PQJ786408:PQK786408 PGN786408:PGO786408 OWR786408:OWS786408 OMV786408:OMW786408 OCZ786408:ODA786408 NTD786408:NTE786408 NJH786408:NJI786408 MZL786408:MZM786408 MPP786408:MPQ786408 MFT786408:MFU786408 LVX786408:LVY786408 LMB786408:LMC786408 LCF786408:LCG786408 KSJ786408:KSK786408 KIN786408:KIO786408 JYR786408:JYS786408 JOV786408:JOW786408 JEZ786408:JFA786408 IVD786408:IVE786408 ILH786408:ILI786408 IBL786408:IBM786408 HRP786408:HRQ786408 HHT786408:HHU786408 GXX786408:GXY786408 GOB786408:GOC786408 GEF786408:GEG786408 FUJ786408:FUK786408 FKN786408:FKO786408 FAR786408:FAS786408 EQV786408:EQW786408 EGZ786408:EHA786408 DXD786408:DXE786408 DNH786408:DNI786408 DDL786408:DDM786408 CTP786408:CTQ786408 CJT786408:CJU786408 BZX786408:BZY786408 BQB786408:BQC786408 BGF786408:BGG786408 AWJ786408:AWK786408 AMN786408:AMO786408 ACR786408:ACS786408 SV786408:SW786408 IZ786408:JA786408 D786408:E786408 WVL720872:WVM720872 WLP720872:WLQ720872 WBT720872:WBU720872 VRX720872:VRY720872 VIB720872:VIC720872 UYF720872:UYG720872 UOJ720872:UOK720872 UEN720872:UEO720872 TUR720872:TUS720872 TKV720872:TKW720872 TAZ720872:TBA720872 SRD720872:SRE720872 SHH720872:SHI720872 RXL720872:RXM720872 RNP720872:RNQ720872 RDT720872:RDU720872 QTX720872:QTY720872 QKB720872:QKC720872 QAF720872:QAG720872 PQJ720872:PQK720872 PGN720872:PGO720872 OWR720872:OWS720872 OMV720872:OMW720872 OCZ720872:ODA720872 NTD720872:NTE720872 NJH720872:NJI720872 MZL720872:MZM720872 MPP720872:MPQ720872 MFT720872:MFU720872 LVX720872:LVY720872 LMB720872:LMC720872 LCF720872:LCG720872 KSJ720872:KSK720872 KIN720872:KIO720872 JYR720872:JYS720872 JOV720872:JOW720872 JEZ720872:JFA720872 IVD720872:IVE720872 ILH720872:ILI720872 IBL720872:IBM720872 HRP720872:HRQ720872 HHT720872:HHU720872 GXX720872:GXY720872 GOB720872:GOC720872 GEF720872:GEG720872 FUJ720872:FUK720872 FKN720872:FKO720872 FAR720872:FAS720872 EQV720872:EQW720872 EGZ720872:EHA720872 DXD720872:DXE720872 DNH720872:DNI720872 DDL720872:DDM720872 CTP720872:CTQ720872 CJT720872:CJU720872 BZX720872:BZY720872 BQB720872:BQC720872 BGF720872:BGG720872 AWJ720872:AWK720872 AMN720872:AMO720872 ACR720872:ACS720872 SV720872:SW720872 IZ720872:JA720872 D720872:E720872 WVL655336:WVM655336 WLP655336:WLQ655336 WBT655336:WBU655336 VRX655336:VRY655336 VIB655336:VIC655336 UYF655336:UYG655336 UOJ655336:UOK655336 UEN655336:UEO655336 TUR655336:TUS655336 TKV655336:TKW655336 TAZ655336:TBA655336 SRD655336:SRE655336 SHH655336:SHI655336 RXL655336:RXM655336 RNP655336:RNQ655336 RDT655336:RDU655336 QTX655336:QTY655336 QKB655336:QKC655336 QAF655336:QAG655336 PQJ655336:PQK655336 PGN655336:PGO655336 OWR655336:OWS655336 OMV655336:OMW655336 OCZ655336:ODA655336 NTD655336:NTE655336 NJH655336:NJI655336 MZL655336:MZM655336 MPP655336:MPQ655336 MFT655336:MFU655336 LVX655336:LVY655336 LMB655336:LMC655336 LCF655336:LCG655336 KSJ655336:KSK655336 KIN655336:KIO655336 JYR655336:JYS655336 JOV655336:JOW655336 JEZ655336:JFA655336 IVD655336:IVE655336 ILH655336:ILI655336 IBL655336:IBM655336 HRP655336:HRQ655336 HHT655336:HHU655336 GXX655336:GXY655336 GOB655336:GOC655336 GEF655336:GEG655336 FUJ655336:FUK655336 FKN655336:FKO655336 FAR655336:FAS655336 EQV655336:EQW655336 EGZ655336:EHA655336 DXD655336:DXE655336 DNH655336:DNI655336 DDL655336:DDM655336 CTP655336:CTQ655336 CJT655336:CJU655336 BZX655336:BZY655336 BQB655336:BQC655336 BGF655336:BGG655336 AWJ655336:AWK655336 AMN655336:AMO655336 ACR655336:ACS655336 SV655336:SW655336 IZ655336:JA655336 D655336:E655336 WVL589800:WVM589800 WLP589800:WLQ589800 WBT589800:WBU589800 VRX589800:VRY589800 VIB589800:VIC589800 UYF589800:UYG589800 UOJ589800:UOK589800 UEN589800:UEO589800 TUR589800:TUS589800 TKV589800:TKW589800 TAZ589800:TBA589800 SRD589800:SRE589800 SHH589800:SHI589800 RXL589800:RXM589800 RNP589800:RNQ589800 RDT589800:RDU589800 QTX589800:QTY589800 QKB589800:QKC589800 QAF589800:QAG589800 PQJ589800:PQK589800 PGN589800:PGO589800 OWR589800:OWS589800 OMV589800:OMW589800 OCZ589800:ODA589800 NTD589800:NTE589800 NJH589800:NJI589800 MZL589800:MZM589800 MPP589800:MPQ589800 MFT589800:MFU589800 LVX589800:LVY589800 LMB589800:LMC589800 LCF589800:LCG589800 KSJ589800:KSK589800 KIN589800:KIO589800 JYR589800:JYS589800 JOV589800:JOW589800 JEZ589800:JFA589800 IVD589800:IVE589800 ILH589800:ILI589800 IBL589800:IBM589800 HRP589800:HRQ589800 HHT589800:HHU589800 GXX589800:GXY589800 GOB589800:GOC589800 GEF589800:GEG589800 FUJ589800:FUK589800 FKN589800:FKO589800 FAR589800:FAS589800 EQV589800:EQW589800 EGZ589800:EHA589800 DXD589800:DXE589800 DNH589800:DNI589800 DDL589800:DDM589800 CTP589800:CTQ589800 CJT589800:CJU589800 BZX589800:BZY589800 BQB589800:BQC589800 BGF589800:BGG589800 AWJ589800:AWK589800 AMN589800:AMO589800 ACR589800:ACS589800 SV589800:SW589800 IZ589800:JA589800 D589800:E589800 WVL524264:WVM524264 WLP524264:WLQ524264 WBT524264:WBU524264 VRX524264:VRY524264 VIB524264:VIC524264 UYF524264:UYG524264 UOJ524264:UOK524264 UEN524264:UEO524264 TUR524264:TUS524264 TKV524264:TKW524264 TAZ524264:TBA524264 SRD524264:SRE524264 SHH524264:SHI524264 RXL524264:RXM524264 RNP524264:RNQ524264 RDT524264:RDU524264 QTX524264:QTY524264 QKB524264:QKC524264 QAF524264:QAG524264 PQJ524264:PQK524264 PGN524264:PGO524264 OWR524264:OWS524264 OMV524264:OMW524264 OCZ524264:ODA524264 NTD524264:NTE524264 NJH524264:NJI524264 MZL524264:MZM524264 MPP524264:MPQ524264 MFT524264:MFU524264 LVX524264:LVY524264 LMB524264:LMC524264 LCF524264:LCG524264 KSJ524264:KSK524264 KIN524264:KIO524264 JYR524264:JYS524264 JOV524264:JOW524264 JEZ524264:JFA524264 IVD524264:IVE524264 ILH524264:ILI524264 IBL524264:IBM524264 HRP524264:HRQ524264 HHT524264:HHU524264 GXX524264:GXY524264 GOB524264:GOC524264 GEF524264:GEG524264 FUJ524264:FUK524264 FKN524264:FKO524264 FAR524264:FAS524264 EQV524264:EQW524264 EGZ524264:EHA524264 DXD524264:DXE524264 DNH524264:DNI524264 DDL524264:DDM524264 CTP524264:CTQ524264 CJT524264:CJU524264 BZX524264:BZY524264 BQB524264:BQC524264 BGF524264:BGG524264 AWJ524264:AWK524264 AMN524264:AMO524264 ACR524264:ACS524264 SV524264:SW524264 IZ524264:JA524264 D524264:E524264 WVL458728:WVM458728 WLP458728:WLQ458728 WBT458728:WBU458728 VRX458728:VRY458728 VIB458728:VIC458728 UYF458728:UYG458728 UOJ458728:UOK458728 UEN458728:UEO458728 TUR458728:TUS458728 TKV458728:TKW458728 TAZ458728:TBA458728 SRD458728:SRE458728 SHH458728:SHI458728 RXL458728:RXM458728 RNP458728:RNQ458728 RDT458728:RDU458728 QTX458728:QTY458728 QKB458728:QKC458728 QAF458728:QAG458728 PQJ458728:PQK458728 PGN458728:PGO458728 OWR458728:OWS458728 OMV458728:OMW458728 OCZ458728:ODA458728 NTD458728:NTE458728 NJH458728:NJI458728 MZL458728:MZM458728 MPP458728:MPQ458728 MFT458728:MFU458728 LVX458728:LVY458728 LMB458728:LMC458728 LCF458728:LCG458728 KSJ458728:KSK458728 KIN458728:KIO458728 JYR458728:JYS458728 JOV458728:JOW458728 JEZ458728:JFA458728 IVD458728:IVE458728 ILH458728:ILI458728 IBL458728:IBM458728 HRP458728:HRQ458728 HHT458728:HHU458728 GXX458728:GXY458728 GOB458728:GOC458728 GEF458728:GEG458728 FUJ458728:FUK458728 FKN458728:FKO458728 FAR458728:FAS458728 EQV458728:EQW458728 EGZ458728:EHA458728 DXD458728:DXE458728 DNH458728:DNI458728 DDL458728:DDM458728 CTP458728:CTQ458728 CJT458728:CJU458728 BZX458728:BZY458728 BQB458728:BQC458728 BGF458728:BGG458728 AWJ458728:AWK458728 AMN458728:AMO458728 ACR458728:ACS458728 SV458728:SW458728 IZ458728:JA458728 D458728:E458728 WVL393192:WVM393192 WLP393192:WLQ393192 WBT393192:WBU393192 VRX393192:VRY393192 VIB393192:VIC393192 UYF393192:UYG393192 UOJ393192:UOK393192 UEN393192:UEO393192 TUR393192:TUS393192 TKV393192:TKW393192 TAZ393192:TBA393192 SRD393192:SRE393192 SHH393192:SHI393192 RXL393192:RXM393192 RNP393192:RNQ393192 RDT393192:RDU393192 QTX393192:QTY393192 QKB393192:QKC393192 QAF393192:QAG393192 PQJ393192:PQK393192 PGN393192:PGO393192 OWR393192:OWS393192 OMV393192:OMW393192 OCZ393192:ODA393192 NTD393192:NTE393192 NJH393192:NJI393192 MZL393192:MZM393192 MPP393192:MPQ393192 MFT393192:MFU393192 LVX393192:LVY393192 LMB393192:LMC393192 LCF393192:LCG393192 KSJ393192:KSK393192 KIN393192:KIO393192 JYR393192:JYS393192 JOV393192:JOW393192 JEZ393192:JFA393192 IVD393192:IVE393192 ILH393192:ILI393192 IBL393192:IBM393192 HRP393192:HRQ393192 HHT393192:HHU393192 GXX393192:GXY393192 GOB393192:GOC393192 GEF393192:GEG393192 FUJ393192:FUK393192 FKN393192:FKO393192 FAR393192:FAS393192 EQV393192:EQW393192 EGZ393192:EHA393192 DXD393192:DXE393192 DNH393192:DNI393192 DDL393192:DDM393192 CTP393192:CTQ393192 CJT393192:CJU393192 BZX393192:BZY393192 BQB393192:BQC393192 BGF393192:BGG393192 AWJ393192:AWK393192 AMN393192:AMO393192 ACR393192:ACS393192 SV393192:SW393192 IZ393192:JA393192 D393192:E393192 WVL327656:WVM327656 WLP327656:WLQ327656 WBT327656:WBU327656 VRX327656:VRY327656 VIB327656:VIC327656 UYF327656:UYG327656 UOJ327656:UOK327656 UEN327656:UEO327656 TUR327656:TUS327656 TKV327656:TKW327656 TAZ327656:TBA327656 SRD327656:SRE327656 SHH327656:SHI327656 RXL327656:RXM327656 RNP327656:RNQ327656 RDT327656:RDU327656 QTX327656:QTY327656 QKB327656:QKC327656 QAF327656:QAG327656 PQJ327656:PQK327656 PGN327656:PGO327656 OWR327656:OWS327656 OMV327656:OMW327656 OCZ327656:ODA327656 NTD327656:NTE327656 NJH327656:NJI327656 MZL327656:MZM327656 MPP327656:MPQ327656 MFT327656:MFU327656 LVX327656:LVY327656 LMB327656:LMC327656 LCF327656:LCG327656 KSJ327656:KSK327656 KIN327656:KIO327656 JYR327656:JYS327656 JOV327656:JOW327656 JEZ327656:JFA327656 IVD327656:IVE327656 ILH327656:ILI327656 IBL327656:IBM327656 HRP327656:HRQ327656 HHT327656:HHU327656 GXX327656:GXY327656 GOB327656:GOC327656 GEF327656:GEG327656 FUJ327656:FUK327656 FKN327656:FKO327656 FAR327656:FAS327656 EQV327656:EQW327656 EGZ327656:EHA327656 DXD327656:DXE327656 DNH327656:DNI327656 DDL327656:DDM327656 CTP327656:CTQ327656 CJT327656:CJU327656 BZX327656:BZY327656 BQB327656:BQC327656 BGF327656:BGG327656 AWJ327656:AWK327656 AMN327656:AMO327656 ACR327656:ACS327656 SV327656:SW327656 IZ327656:JA327656 D327656:E327656 WVL262120:WVM262120 WLP262120:WLQ262120 WBT262120:WBU262120 VRX262120:VRY262120 VIB262120:VIC262120 UYF262120:UYG262120 UOJ262120:UOK262120 UEN262120:UEO262120 TUR262120:TUS262120 TKV262120:TKW262120 TAZ262120:TBA262120 SRD262120:SRE262120 SHH262120:SHI262120 RXL262120:RXM262120 RNP262120:RNQ262120 RDT262120:RDU262120 QTX262120:QTY262120 QKB262120:QKC262120 QAF262120:QAG262120 PQJ262120:PQK262120 PGN262120:PGO262120 OWR262120:OWS262120 OMV262120:OMW262120 OCZ262120:ODA262120 NTD262120:NTE262120 NJH262120:NJI262120 MZL262120:MZM262120 MPP262120:MPQ262120 MFT262120:MFU262120 LVX262120:LVY262120 LMB262120:LMC262120 LCF262120:LCG262120 KSJ262120:KSK262120 KIN262120:KIO262120 JYR262120:JYS262120 JOV262120:JOW262120 JEZ262120:JFA262120 IVD262120:IVE262120 ILH262120:ILI262120 IBL262120:IBM262120 HRP262120:HRQ262120 HHT262120:HHU262120 GXX262120:GXY262120 GOB262120:GOC262120 GEF262120:GEG262120 FUJ262120:FUK262120 FKN262120:FKO262120 FAR262120:FAS262120 EQV262120:EQW262120 EGZ262120:EHA262120 DXD262120:DXE262120 DNH262120:DNI262120 DDL262120:DDM262120 CTP262120:CTQ262120 CJT262120:CJU262120 BZX262120:BZY262120 BQB262120:BQC262120 BGF262120:BGG262120 AWJ262120:AWK262120 AMN262120:AMO262120 ACR262120:ACS262120 SV262120:SW262120 IZ262120:JA262120 D262120:E262120 WVL196584:WVM196584 WLP196584:WLQ196584 WBT196584:WBU196584 VRX196584:VRY196584 VIB196584:VIC196584 UYF196584:UYG196584 UOJ196584:UOK196584 UEN196584:UEO196584 TUR196584:TUS196584 TKV196584:TKW196584 TAZ196584:TBA196584 SRD196584:SRE196584 SHH196584:SHI196584 RXL196584:RXM196584 RNP196584:RNQ196584 RDT196584:RDU196584 QTX196584:QTY196584 QKB196584:QKC196584 QAF196584:QAG196584 PQJ196584:PQK196584 PGN196584:PGO196584 OWR196584:OWS196584 OMV196584:OMW196584 OCZ196584:ODA196584 NTD196584:NTE196584 NJH196584:NJI196584 MZL196584:MZM196584 MPP196584:MPQ196584 MFT196584:MFU196584 LVX196584:LVY196584 LMB196584:LMC196584 LCF196584:LCG196584 KSJ196584:KSK196584 KIN196584:KIO196584 JYR196584:JYS196584 JOV196584:JOW196584 JEZ196584:JFA196584 IVD196584:IVE196584 ILH196584:ILI196584 IBL196584:IBM196584 HRP196584:HRQ196584 HHT196584:HHU196584 GXX196584:GXY196584 GOB196584:GOC196584 GEF196584:GEG196584 FUJ196584:FUK196584 FKN196584:FKO196584 FAR196584:FAS196584 EQV196584:EQW196584 EGZ196584:EHA196584 DXD196584:DXE196584 DNH196584:DNI196584 DDL196584:DDM196584 CTP196584:CTQ196584 CJT196584:CJU196584 BZX196584:BZY196584 BQB196584:BQC196584 BGF196584:BGG196584 AWJ196584:AWK196584 AMN196584:AMO196584 ACR196584:ACS196584 SV196584:SW196584 IZ196584:JA196584 D196584:E196584 WVL131048:WVM131048 WLP131048:WLQ131048 WBT131048:WBU131048 VRX131048:VRY131048 VIB131048:VIC131048 UYF131048:UYG131048 UOJ131048:UOK131048 UEN131048:UEO131048 TUR131048:TUS131048 TKV131048:TKW131048 TAZ131048:TBA131048 SRD131048:SRE131048 SHH131048:SHI131048 RXL131048:RXM131048 RNP131048:RNQ131048 RDT131048:RDU131048 QTX131048:QTY131048 QKB131048:QKC131048 QAF131048:QAG131048 PQJ131048:PQK131048 PGN131048:PGO131048 OWR131048:OWS131048 OMV131048:OMW131048 OCZ131048:ODA131048 NTD131048:NTE131048 NJH131048:NJI131048 MZL131048:MZM131048 MPP131048:MPQ131048 MFT131048:MFU131048 LVX131048:LVY131048 LMB131048:LMC131048 LCF131048:LCG131048 KSJ131048:KSK131048 KIN131048:KIO131048 JYR131048:JYS131048 JOV131048:JOW131048 JEZ131048:JFA131048 IVD131048:IVE131048 ILH131048:ILI131048 IBL131048:IBM131048 HRP131048:HRQ131048 HHT131048:HHU131048 GXX131048:GXY131048 GOB131048:GOC131048 GEF131048:GEG131048 FUJ131048:FUK131048 FKN131048:FKO131048 FAR131048:FAS131048 EQV131048:EQW131048 EGZ131048:EHA131048 DXD131048:DXE131048 DNH131048:DNI131048 DDL131048:DDM131048 CTP131048:CTQ131048 CJT131048:CJU131048 BZX131048:BZY131048 BQB131048:BQC131048 BGF131048:BGG131048 AWJ131048:AWK131048 AMN131048:AMO131048 ACR131048:ACS131048 SV131048:SW131048 IZ131048:JA131048 D131048:E131048 WVL65512:WVM65512 WLP65512:WLQ65512 WBT65512:WBU65512 VRX65512:VRY65512 VIB65512:VIC65512 UYF65512:UYG65512 UOJ65512:UOK65512 UEN65512:UEO65512 TUR65512:TUS65512 TKV65512:TKW65512 TAZ65512:TBA65512 SRD65512:SRE65512 SHH65512:SHI65512 RXL65512:RXM65512 RNP65512:RNQ65512 RDT65512:RDU65512 QTX65512:QTY65512 QKB65512:QKC65512 QAF65512:QAG65512 PQJ65512:PQK65512 PGN65512:PGO65512 OWR65512:OWS65512 OMV65512:OMW65512 OCZ65512:ODA65512 NTD65512:NTE65512 NJH65512:NJI65512 MZL65512:MZM65512 MPP65512:MPQ65512 MFT65512:MFU65512 LVX65512:LVY65512 LMB65512:LMC65512 LCF65512:LCG65512 KSJ65512:KSK65512 KIN65512:KIO65512 JYR65512:JYS65512 JOV65512:JOW65512 JEZ65512:JFA65512 IVD65512:IVE65512 ILH65512:ILI65512 IBL65512:IBM65512 HRP65512:HRQ65512 HHT65512:HHU65512 GXX65512:GXY65512 GOB65512:GOC65512 GEF65512:GEG65512 FUJ65512:FUK65512 FKN65512:FKO65512 FAR65512:FAS65512 EQV65512:EQW65512 EGZ65512:EHA65512 DXD65512:DXE65512 DNH65512:DNI65512 DDL65512:DDM65512 CTP65512:CTQ65512 CJT65512:CJU65512 BZX65512:BZY65512 BQB65512:BQC65512 BGF65512:BGG65512 AWJ65512:AWK65512 AMN65512:AMO65512 ACR65512:ACS65512 SV65512:SW65512 IZ65512:JA65512 D65512:E65512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$E$106:$E$111</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B26" sqref="B26"/>
    </sheetView>
  </sheetViews>
  <sheetFormatPr defaultColWidth="36.85546875" defaultRowHeight="12.75" customHeight="1" x14ac:dyDescent="0.25"/>
  <cols>
    <col min="1" max="1" width="18.5703125" style="141" customWidth="1"/>
    <col min="2" max="10" width="31.42578125" style="140" customWidth="1"/>
    <col min="11" max="27" width="36.85546875" style="140" customWidth="1"/>
    <col min="28" max="28" width="37" style="140" customWidth="1"/>
    <col min="29" max="35" width="36.85546875" style="140" customWidth="1"/>
    <col min="36" max="44" width="36.85546875" style="141" customWidth="1"/>
    <col min="45" max="45" width="37.140625" style="141" customWidth="1"/>
    <col min="46" max="47" width="36.85546875" style="141" customWidth="1"/>
    <col min="48" max="48" width="36.5703125" style="141" customWidth="1"/>
    <col min="49" max="50" width="36.85546875" style="141" customWidth="1"/>
    <col min="51" max="51" width="36.5703125" style="141" customWidth="1"/>
    <col min="52" max="52" width="37" style="141" customWidth="1"/>
    <col min="53" max="71" width="36.85546875" style="141" customWidth="1"/>
    <col min="72" max="72" width="37" style="141" customWidth="1"/>
    <col min="73" max="90" width="36.85546875" style="141" customWidth="1"/>
    <col min="91" max="91" width="36.5703125" style="141" customWidth="1"/>
    <col min="92" max="104" width="36.85546875" style="141" customWidth="1"/>
    <col min="105" max="105" width="36.5703125" style="141" customWidth="1"/>
    <col min="106" max="108" width="36.85546875" style="141" customWidth="1"/>
    <col min="109" max="109" width="36.5703125" style="141" customWidth="1"/>
    <col min="110" max="117" width="36.85546875" style="141" customWidth="1"/>
    <col min="118" max="118" width="36.5703125" style="141" customWidth="1"/>
    <col min="119" max="256" width="36.85546875" style="141"/>
    <col min="257" max="257" width="18.5703125" style="141" customWidth="1"/>
    <col min="258" max="266" width="31.42578125" style="141" customWidth="1"/>
    <col min="267" max="283" width="36.85546875" style="141" customWidth="1"/>
    <col min="284" max="284" width="37" style="141" customWidth="1"/>
    <col min="285" max="300" width="36.85546875" style="141" customWidth="1"/>
    <col min="301" max="301" width="37.140625" style="141" customWidth="1"/>
    <col min="302" max="303" width="36.85546875" style="141" customWidth="1"/>
    <col min="304" max="304" width="36.5703125" style="141" customWidth="1"/>
    <col min="305" max="306" width="36.85546875" style="141" customWidth="1"/>
    <col min="307" max="307" width="36.5703125" style="141" customWidth="1"/>
    <col min="308" max="308" width="37" style="141" customWidth="1"/>
    <col min="309" max="327" width="36.85546875" style="141" customWidth="1"/>
    <col min="328" max="328" width="37" style="141" customWidth="1"/>
    <col min="329" max="346" width="36.85546875" style="141" customWidth="1"/>
    <col min="347" max="347" width="36.5703125" style="141" customWidth="1"/>
    <col min="348" max="360" width="36.85546875" style="141" customWidth="1"/>
    <col min="361" max="361" width="36.5703125" style="141" customWidth="1"/>
    <col min="362" max="364" width="36.85546875" style="141" customWidth="1"/>
    <col min="365" max="365" width="36.5703125" style="141" customWidth="1"/>
    <col min="366" max="373" width="36.85546875" style="141" customWidth="1"/>
    <col min="374" max="374" width="36.5703125" style="141" customWidth="1"/>
    <col min="375" max="512" width="36.85546875" style="141"/>
    <col min="513" max="513" width="18.5703125" style="141" customWidth="1"/>
    <col min="514" max="522" width="31.42578125" style="141" customWidth="1"/>
    <col min="523" max="539" width="36.85546875" style="141" customWidth="1"/>
    <col min="540" max="540" width="37" style="141" customWidth="1"/>
    <col min="541" max="556" width="36.85546875" style="141" customWidth="1"/>
    <col min="557" max="557" width="37.140625" style="141" customWidth="1"/>
    <col min="558" max="559" width="36.85546875" style="141" customWidth="1"/>
    <col min="560" max="560" width="36.5703125" style="141" customWidth="1"/>
    <col min="561" max="562" width="36.85546875" style="141" customWidth="1"/>
    <col min="563" max="563" width="36.5703125" style="141" customWidth="1"/>
    <col min="564" max="564" width="37" style="141" customWidth="1"/>
    <col min="565" max="583" width="36.85546875" style="141" customWidth="1"/>
    <col min="584" max="584" width="37" style="141" customWidth="1"/>
    <col min="585" max="602" width="36.85546875" style="141" customWidth="1"/>
    <col min="603" max="603" width="36.5703125" style="141" customWidth="1"/>
    <col min="604" max="616" width="36.85546875" style="141" customWidth="1"/>
    <col min="617" max="617" width="36.5703125" style="141" customWidth="1"/>
    <col min="618" max="620" width="36.85546875" style="141" customWidth="1"/>
    <col min="621" max="621" width="36.5703125" style="141" customWidth="1"/>
    <col min="622" max="629" width="36.85546875" style="141" customWidth="1"/>
    <col min="630" max="630" width="36.5703125" style="141" customWidth="1"/>
    <col min="631" max="768" width="36.85546875" style="141"/>
    <col min="769" max="769" width="18.5703125" style="141" customWidth="1"/>
    <col min="770" max="778" width="31.42578125" style="141" customWidth="1"/>
    <col min="779" max="795" width="36.85546875" style="141" customWidth="1"/>
    <col min="796" max="796" width="37" style="141" customWidth="1"/>
    <col min="797" max="812" width="36.85546875" style="141" customWidth="1"/>
    <col min="813" max="813" width="37.140625" style="141" customWidth="1"/>
    <col min="814" max="815" width="36.85546875" style="141" customWidth="1"/>
    <col min="816" max="816" width="36.5703125" style="141" customWidth="1"/>
    <col min="817" max="818" width="36.85546875" style="141" customWidth="1"/>
    <col min="819" max="819" width="36.5703125" style="141" customWidth="1"/>
    <col min="820" max="820" width="37" style="141" customWidth="1"/>
    <col min="821" max="839" width="36.85546875" style="141" customWidth="1"/>
    <col min="840" max="840" width="37" style="141" customWidth="1"/>
    <col min="841" max="858" width="36.85546875" style="141" customWidth="1"/>
    <col min="859" max="859" width="36.5703125" style="141" customWidth="1"/>
    <col min="860" max="872" width="36.85546875" style="141" customWidth="1"/>
    <col min="873" max="873" width="36.5703125" style="141" customWidth="1"/>
    <col min="874" max="876" width="36.85546875" style="141" customWidth="1"/>
    <col min="877" max="877" width="36.5703125" style="141" customWidth="1"/>
    <col min="878" max="885" width="36.85546875" style="141" customWidth="1"/>
    <col min="886" max="886" width="36.5703125" style="141" customWidth="1"/>
    <col min="887" max="1024" width="36.85546875" style="141"/>
    <col min="1025" max="1025" width="18.5703125" style="141" customWidth="1"/>
    <col min="1026" max="1034" width="31.42578125" style="141" customWidth="1"/>
    <col min="1035" max="1051" width="36.85546875" style="141" customWidth="1"/>
    <col min="1052" max="1052" width="37" style="141" customWidth="1"/>
    <col min="1053" max="1068" width="36.85546875" style="141" customWidth="1"/>
    <col min="1069" max="1069" width="37.140625" style="141" customWidth="1"/>
    <col min="1070" max="1071" width="36.85546875" style="141" customWidth="1"/>
    <col min="1072" max="1072" width="36.5703125" style="141" customWidth="1"/>
    <col min="1073" max="1074" width="36.85546875" style="141" customWidth="1"/>
    <col min="1075" max="1075" width="36.5703125" style="141" customWidth="1"/>
    <col min="1076" max="1076" width="37" style="141" customWidth="1"/>
    <col min="1077" max="1095" width="36.85546875" style="141" customWidth="1"/>
    <col min="1096" max="1096" width="37" style="141" customWidth="1"/>
    <col min="1097" max="1114" width="36.85546875" style="141" customWidth="1"/>
    <col min="1115" max="1115" width="36.5703125" style="141" customWidth="1"/>
    <col min="1116" max="1128" width="36.85546875" style="141" customWidth="1"/>
    <col min="1129" max="1129" width="36.5703125" style="141" customWidth="1"/>
    <col min="1130" max="1132" width="36.85546875" style="141" customWidth="1"/>
    <col min="1133" max="1133" width="36.5703125" style="141" customWidth="1"/>
    <col min="1134" max="1141" width="36.85546875" style="141" customWidth="1"/>
    <col min="1142" max="1142" width="36.5703125" style="141" customWidth="1"/>
    <col min="1143" max="1280" width="36.85546875" style="141"/>
    <col min="1281" max="1281" width="18.5703125" style="141" customWidth="1"/>
    <col min="1282" max="1290" width="31.42578125" style="141" customWidth="1"/>
    <col min="1291" max="1307" width="36.85546875" style="141" customWidth="1"/>
    <col min="1308" max="1308" width="37" style="141" customWidth="1"/>
    <col min="1309" max="1324" width="36.85546875" style="141" customWidth="1"/>
    <col min="1325" max="1325" width="37.140625" style="141" customWidth="1"/>
    <col min="1326" max="1327" width="36.85546875" style="141" customWidth="1"/>
    <col min="1328" max="1328" width="36.5703125" style="141" customWidth="1"/>
    <col min="1329" max="1330" width="36.85546875" style="141" customWidth="1"/>
    <col min="1331" max="1331" width="36.5703125" style="141" customWidth="1"/>
    <col min="1332" max="1332" width="37" style="141" customWidth="1"/>
    <col min="1333" max="1351" width="36.85546875" style="141" customWidth="1"/>
    <col min="1352" max="1352" width="37" style="141" customWidth="1"/>
    <col min="1353" max="1370" width="36.85546875" style="141" customWidth="1"/>
    <col min="1371" max="1371" width="36.5703125" style="141" customWidth="1"/>
    <col min="1372" max="1384" width="36.85546875" style="141" customWidth="1"/>
    <col min="1385" max="1385" width="36.5703125" style="141" customWidth="1"/>
    <col min="1386" max="1388" width="36.85546875" style="141" customWidth="1"/>
    <col min="1389" max="1389" width="36.5703125" style="141" customWidth="1"/>
    <col min="1390" max="1397" width="36.85546875" style="141" customWidth="1"/>
    <col min="1398" max="1398" width="36.5703125" style="141" customWidth="1"/>
    <col min="1399" max="1536" width="36.85546875" style="141"/>
    <col min="1537" max="1537" width="18.5703125" style="141" customWidth="1"/>
    <col min="1538" max="1546" width="31.42578125" style="141" customWidth="1"/>
    <col min="1547" max="1563" width="36.85546875" style="141" customWidth="1"/>
    <col min="1564" max="1564" width="37" style="141" customWidth="1"/>
    <col min="1565" max="1580" width="36.85546875" style="141" customWidth="1"/>
    <col min="1581" max="1581" width="37.140625" style="141" customWidth="1"/>
    <col min="1582" max="1583" width="36.85546875" style="141" customWidth="1"/>
    <col min="1584" max="1584" width="36.5703125" style="141" customWidth="1"/>
    <col min="1585" max="1586" width="36.85546875" style="141" customWidth="1"/>
    <col min="1587" max="1587" width="36.5703125" style="141" customWidth="1"/>
    <col min="1588" max="1588" width="37" style="141" customWidth="1"/>
    <col min="1589" max="1607" width="36.85546875" style="141" customWidth="1"/>
    <col min="1608" max="1608" width="37" style="141" customWidth="1"/>
    <col min="1609" max="1626" width="36.85546875" style="141" customWidth="1"/>
    <col min="1627" max="1627" width="36.5703125" style="141" customWidth="1"/>
    <col min="1628" max="1640" width="36.85546875" style="141" customWidth="1"/>
    <col min="1641" max="1641" width="36.5703125" style="141" customWidth="1"/>
    <col min="1642" max="1644" width="36.85546875" style="141" customWidth="1"/>
    <col min="1645" max="1645" width="36.5703125" style="141" customWidth="1"/>
    <col min="1646" max="1653" width="36.85546875" style="141" customWidth="1"/>
    <col min="1654" max="1654" width="36.5703125" style="141" customWidth="1"/>
    <col min="1655" max="1792" width="36.85546875" style="141"/>
    <col min="1793" max="1793" width="18.5703125" style="141" customWidth="1"/>
    <col min="1794" max="1802" width="31.42578125" style="141" customWidth="1"/>
    <col min="1803" max="1819" width="36.85546875" style="141" customWidth="1"/>
    <col min="1820" max="1820" width="37" style="141" customWidth="1"/>
    <col min="1821" max="1836" width="36.85546875" style="141" customWidth="1"/>
    <col min="1837" max="1837" width="37.140625" style="141" customWidth="1"/>
    <col min="1838" max="1839" width="36.85546875" style="141" customWidth="1"/>
    <col min="1840" max="1840" width="36.5703125" style="141" customWidth="1"/>
    <col min="1841" max="1842" width="36.85546875" style="141" customWidth="1"/>
    <col min="1843" max="1843" width="36.5703125" style="141" customWidth="1"/>
    <col min="1844" max="1844" width="37" style="141" customWidth="1"/>
    <col min="1845" max="1863" width="36.85546875" style="141" customWidth="1"/>
    <col min="1864" max="1864" width="37" style="141" customWidth="1"/>
    <col min="1865" max="1882" width="36.85546875" style="141" customWidth="1"/>
    <col min="1883" max="1883" width="36.5703125" style="141" customWidth="1"/>
    <col min="1884" max="1896" width="36.85546875" style="141" customWidth="1"/>
    <col min="1897" max="1897" width="36.5703125" style="141" customWidth="1"/>
    <col min="1898" max="1900" width="36.85546875" style="141" customWidth="1"/>
    <col min="1901" max="1901" width="36.5703125" style="141" customWidth="1"/>
    <col min="1902" max="1909" width="36.85546875" style="141" customWidth="1"/>
    <col min="1910" max="1910" width="36.5703125" style="141" customWidth="1"/>
    <col min="1911" max="2048" width="36.85546875" style="141"/>
    <col min="2049" max="2049" width="18.5703125" style="141" customWidth="1"/>
    <col min="2050" max="2058" width="31.42578125" style="141" customWidth="1"/>
    <col min="2059" max="2075" width="36.85546875" style="141" customWidth="1"/>
    <col min="2076" max="2076" width="37" style="141" customWidth="1"/>
    <col min="2077" max="2092" width="36.85546875" style="141" customWidth="1"/>
    <col min="2093" max="2093" width="37.140625" style="141" customWidth="1"/>
    <col min="2094" max="2095" width="36.85546875" style="141" customWidth="1"/>
    <col min="2096" max="2096" width="36.5703125" style="141" customWidth="1"/>
    <col min="2097" max="2098" width="36.85546875" style="141" customWidth="1"/>
    <col min="2099" max="2099" width="36.5703125" style="141" customWidth="1"/>
    <col min="2100" max="2100" width="37" style="141" customWidth="1"/>
    <col min="2101" max="2119" width="36.85546875" style="141" customWidth="1"/>
    <col min="2120" max="2120" width="37" style="141" customWidth="1"/>
    <col min="2121" max="2138" width="36.85546875" style="141" customWidth="1"/>
    <col min="2139" max="2139" width="36.5703125" style="141" customWidth="1"/>
    <col min="2140" max="2152" width="36.85546875" style="141" customWidth="1"/>
    <col min="2153" max="2153" width="36.5703125" style="141" customWidth="1"/>
    <col min="2154" max="2156" width="36.85546875" style="141" customWidth="1"/>
    <col min="2157" max="2157" width="36.5703125" style="141" customWidth="1"/>
    <col min="2158" max="2165" width="36.85546875" style="141" customWidth="1"/>
    <col min="2166" max="2166" width="36.5703125" style="141" customWidth="1"/>
    <col min="2167" max="2304" width="36.85546875" style="141"/>
    <col min="2305" max="2305" width="18.5703125" style="141" customWidth="1"/>
    <col min="2306" max="2314" width="31.42578125" style="141" customWidth="1"/>
    <col min="2315" max="2331" width="36.85546875" style="141" customWidth="1"/>
    <col min="2332" max="2332" width="37" style="141" customWidth="1"/>
    <col min="2333" max="2348" width="36.85546875" style="141" customWidth="1"/>
    <col min="2349" max="2349" width="37.140625" style="141" customWidth="1"/>
    <col min="2350" max="2351" width="36.85546875" style="141" customWidth="1"/>
    <col min="2352" max="2352" width="36.5703125" style="141" customWidth="1"/>
    <col min="2353" max="2354" width="36.85546875" style="141" customWidth="1"/>
    <col min="2355" max="2355" width="36.5703125" style="141" customWidth="1"/>
    <col min="2356" max="2356" width="37" style="141" customWidth="1"/>
    <col min="2357" max="2375" width="36.85546875" style="141" customWidth="1"/>
    <col min="2376" max="2376" width="37" style="141" customWidth="1"/>
    <col min="2377" max="2394" width="36.85546875" style="141" customWidth="1"/>
    <col min="2395" max="2395" width="36.5703125" style="141" customWidth="1"/>
    <col min="2396" max="2408" width="36.85546875" style="141" customWidth="1"/>
    <col min="2409" max="2409" width="36.5703125" style="141" customWidth="1"/>
    <col min="2410" max="2412" width="36.85546875" style="141" customWidth="1"/>
    <col min="2413" max="2413" width="36.5703125" style="141" customWidth="1"/>
    <col min="2414" max="2421" width="36.85546875" style="141" customWidth="1"/>
    <col min="2422" max="2422" width="36.5703125" style="141" customWidth="1"/>
    <col min="2423" max="2560" width="36.85546875" style="141"/>
    <col min="2561" max="2561" width="18.5703125" style="141" customWidth="1"/>
    <col min="2562" max="2570" width="31.42578125" style="141" customWidth="1"/>
    <col min="2571" max="2587" width="36.85546875" style="141" customWidth="1"/>
    <col min="2588" max="2588" width="37" style="141" customWidth="1"/>
    <col min="2589" max="2604" width="36.85546875" style="141" customWidth="1"/>
    <col min="2605" max="2605" width="37.140625" style="141" customWidth="1"/>
    <col min="2606" max="2607" width="36.85546875" style="141" customWidth="1"/>
    <col min="2608" max="2608" width="36.5703125" style="141" customWidth="1"/>
    <col min="2609" max="2610" width="36.85546875" style="141" customWidth="1"/>
    <col min="2611" max="2611" width="36.5703125" style="141" customWidth="1"/>
    <col min="2612" max="2612" width="37" style="141" customWidth="1"/>
    <col min="2613" max="2631" width="36.85546875" style="141" customWidth="1"/>
    <col min="2632" max="2632" width="37" style="141" customWidth="1"/>
    <col min="2633" max="2650" width="36.85546875" style="141" customWidth="1"/>
    <col min="2651" max="2651" width="36.5703125" style="141" customWidth="1"/>
    <col min="2652" max="2664" width="36.85546875" style="141" customWidth="1"/>
    <col min="2665" max="2665" width="36.5703125" style="141" customWidth="1"/>
    <col min="2666" max="2668" width="36.85546875" style="141" customWidth="1"/>
    <col min="2669" max="2669" width="36.5703125" style="141" customWidth="1"/>
    <col min="2670" max="2677" width="36.85546875" style="141" customWidth="1"/>
    <col min="2678" max="2678" width="36.5703125" style="141" customWidth="1"/>
    <col min="2679" max="2816" width="36.85546875" style="141"/>
    <col min="2817" max="2817" width="18.5703125" style="141" customWidth="1"/>
    <col min="2818" max="2826" width="31.42578125" style="141" customWidth="1"/>
    <col min="2827" max="2843" width="36.85546875" style="141" customWidth="1"/>
    <col min="2844" max="2844" width="37" style="141" customWidth="1"/>
    <col min="2845" max="2860" width="36.85546875" style="141" customWidth="1"/>
    <col min="2861" max="2861" width="37.140625" style="141" customWidth="1"/>
    <col min="2862" max="2863" width="36.85546875" style="141" customWidth="1"/>
    <col min="2864" max="2864" width="36.5703125" style="141" customWidth="1"/>
    <col min="2865" max="2866" width="36.85546875" style="141" customWidth="1"/>
    <col min="2867" max="2867" width="36.5703125" style="141" customWidth="1"/>
    <col min="2868" max="2868" width="37" style="141" customWidth="1"/>
    <col min="2869" max="2887" width="36.85546875" style="141" customWidth="1"/>
    <col min="2888" max="2888" width="37" style="141" customWidth="1"/>
    <col min="2889" max="2906" width="36.85546875" style="141" customWidth="1"/>
    <col min="2907" max="2907" width="36.5703125" style="141" customWidth="1"/>
    <col min="2908" max="2920" width="36.85546875" style="141" customWidth="1"/>
    <col min="2921" max="2921" width="36.5703125" style="141" customWidth="1"/>
    <col min="2922" max="2924" width="36.85546875" style="141" customWidth="1"/>
    <col min="2925" max="2925" width="36.5703125" style="141" customWidth="1"/>
    <col min="2926" max="2933" width="36.85546875" style="141" customWidth="1"/>
    <col min="2934" max="2934" width="36.5703125" style="141" customWidth="1"/>
    <col min="2935" max="3072" width="36.85546875" style="141"/>
    <col min="3073" max="3073" width="18.5703125" style="141" customWidth="1"/>
    <col min="3074" max="3082" width="31.42578125" style="141" customWidth="1"/>
    <col min="3083" max="3099" width="36.85546875" style="141" customWidth="1"/>
    <col min="3100" max="3100" width="37" style="141" customWidth="1"/>
    <col min="3101" max="3116" width="36.85546875" style="141" customWidth="1"/>
    <col min="3117" max="3117" width="37.140625" style="141" customWidth="1"/>
    <col min="3118" max="3119" width="36.85546875" style="141" customWidth="1"/>
    <col min="3120" max="3120" width="36.5703125" style="141" customWidth="1"/>
    <col min="3121" max="3122" width="36.85546875" style="141" customWidth="1"/>
    <col min="3123" max="3123" width="36.5703125" style="141" customWidth="1"/>
    <col min="3124" max="3124" width="37" style="141" customWidth="1"/>
    <col min="3125" max="3143" width="36.85546875" style="141" customWidth="1"/>
    <col min="3144" max="3144" width="37" style="141" customWidth="1"/>
    <col min="3145" max="3162" width="36.85546875" style="141" customWidth="1"/>
    <col min="3163" max="3163" width="36.5703125" style="141" customWidth="1"/>
    <col min="3164" max="3176" width="36.85546875" style="141" customWidth="1"/>
    <col min="3177" max="3177" width="36.5703125" style="141" customWidth="1"/>
    <col min="3178" max="3180" width="36.85546875" style="141" customWidth="1"/>
    <col min="3181" max="3181" width="36.5703125" style="141" customWidth="1"/>
    <col min="3182" max="3189" width="36.85546875" style="141" customWidth="1"/>
    <col min="3190" max="3190" width="36.5703125" style="141" customWidth="1"/>
    <col min="3191" max="3328" width="36.85546875" style="141"/>
    <col min="3329" max="3329" width="18.5703125" style="141" customWidth="1"/>
    <col min="3330" max="3338" width="31.42578125" style="141" customWidth="1"/>
    <col min="3339" max="3355" width="36.85546875" style="141" customWidth="1"/>
    <col min="3356" max="3356" width="37" style="141" customWidth="1"/>
    <col min="3357" max="3372" width="36.85546875" style="141" customWidth="1"/>
    <col min="3373" max="3373" width="37.140625" style="141" customWidth="1"/>
    <col min="3374" max="3375" width="36.85546875" style="141" customWidth="1"/>
    <col min="3376" max="3376" width="36.5703125" style="141" customWidth="1"/>
    <col min="3377" max="3378" width="36.85546875" style="141" customWidth="1"/>
    <col min="3379" max="3379" width="36.5703125" style="141" customWidth="1"/>
    <col min="3380" max="3380" width="37" style="141" customWidth="1"/>
    <col min="3381" max="3399" width="36.85546875" style="141" customWidth="1"/>
    <col min="3400" max="3400" width="37" style="141" customWidth="1"/>
    <col min="3401" max="3418" width="36.85546875" style="141" customWidth="1"/>
    <col min="3419" max="3419" width="36.5703125" style="141" customWidth="1"/>
    <col min="3420" max="3432" width="36.85546875" style="141" customWidth="1"/>
    <col min="3433" max="3433" width="36.5703125" style="141" customWidth="1"/>
    <col min="3434" max="3436" width="36.85546875" style="141" customWidth="1"/>
    <col min="3437" max="3437" width="36.5703125" style="141" customWidth="1"/>
    <col min="3438" max="3445" width="36.85546875" style="141" customWidth="1"/>
    <col min="3446" max="3446" width="36.5703125" style="141" customWidth="1"/>
    <col min="3447" max="3584" width="36.85546875" style="141"/>
    <col min="3585" max="3585" width="18.5703125" style="141" customWidth="1"/>
    <col min="3586" max="3594" width="31.42578125" style="141" customWidth="1"/>
    <col min="3595" max="3611" width="36.85546875" style="141" customWidth="1"/>
    <col min="3612" max="3612" width="37" style="141" customWidth="1"/>
    <col min="3613" max="3628" width="36.85546875" style="141" customWidth="1"/>
    <col min="3629" max="3629" width="37.140625" style="141" customWidth="1"/>
    <col min="3630" max="3631" width="36.85546875" style="141" customWidth="1"/>
    <col min="3632" max="3632" width="36.5703125" style="141" customWidth="1"/>
    <col min="3633" max="3634" width="36.85546875" style="141" customWidth="1"/>
    <col min="3635" max="3635" width="36.5703125" style="141" customWidth="1"/>
    <col min="3636" max="3636" width="37" style="141" customWidth="1"/>
    <col min="3637" max="3655" width="36.85546875" style="141" customWidth="1"/>
    <col min="3656" max="3656" width="37" style="141" customWidth="1"/>
    <col min="3657" max="3674" width="36.85546875" style="141" customWidth="1"/>
    <col min="3675" max="3675" width="36.5703125" style="141" customWidth="1"/>
    <col min="3676" max="3688" width="36.85546875" style="141" customWidth="1"/>
    <col min="3689" max="3689" width="36.5703125" style="141" customWidth="1"/>
    <col min="3690" max="3692" width="36.85546875" style="141" customWidth="1"/>
    <col min="3693" max="3693" width="36.5703125" style="141" customWidth="1"/>
    <col min="3694" max="3701" width="36.85546875" style="141" customWidth="1"/>
    <col min="3702" max="3702" width="36.5703125" style="141" customWidth="1"/>
    <col min="3703" max="3840" width="36.85546875" style="141"/>
    <col min="3841" max="3841" width="18.5703125" style="141" customWidth="1"/>
    <col min="3842" max="3850" width="31.42578125" style="141" customWidth="1"/>
    <col min="3851" max="3867" width="36.85546875" style="141" customWidth="1"/>
    <col min="3868" max="3868" width="37" style="141" customWidth="1"/>
    <col min="3869" max="3884" width="36.85546875" style="141" customWidth="1"/>
    <col min="3885" max="3885" width="37.140625" style="141" customWidth="1"/>
    <col min="3886" max="3887" width="36.85546875" style="141" customWidth="1"/>
    <col min="3888" max="3888" width="36.5703125" style="141" customWidth="1"/>
    <col min="3889" max="3890" width="36.85546875" style="141" customWidth="1"/>
    <col min="3891" max="3891" width="36.5703125" style="141" customWidth="1"/>
    <col min="3892" max="3892" width="37" style="141" customWidth="1"/>
    <col min="3893" max="3911" width="36.85546875" style="141" customWidth="1"/>
    <col min="3912" max="3912" width="37" style="141" customWidth="1"/>
    <col min="3913" max="3930" width="36.85546875" style="141" customWidth="1"/>
    <col min="3931" max="3931" width="36.5703125" style="141" customWidth="1"/>
    <col min="3932" max="3944" width="36.85546875" style="141" customWidth="1"/>
    <col min="3945" max="3945" width="36.5703125" style="141" customWidth="1"/>
    <col min="3946" max="3948" width="36.85546875" style="141" customWidth="1"/>
    <col min="3949" max="3949" width="36.5703125" style="141" customWidth="1"/>
    <col min="3950" max="3957" width="36.85546875" style="141" customWidth="1"/>
    <col min="3958" max="3958" width="36.5703125" style="141" customWidth="1"/>
    <col min="3959" max="4096" width="36.85546875" style="141"/>
    <col min="4097" max="4097" width="18.5703125" style="141" customWidth="1"/>
    <col min="4098" max="4106" width="31.42578125" style="141" customWidth="1"/>
    <col min="4107" max="4123" width="36.85546875" style="141" customWidth="1"/>
    <col min="4124" max="4124" width="37" style="141" customWidth="1"/>
    <col min="4125" max="4140" width="36.85546875" style="141" customWidth="1"/>
    <col min="4141" max="4141" width="37.140625" style="141" customWidth="1"/>
    <col min="4142" max="4143" width="36.85546875" style="141" customWidth="1"/>
    <col min="4144" max="4144" width="36.5703125" style="141" customWidth="1"/>
    <col min="4145" max="4146" width="36.85546875" style="141" customWidth="1"/>
    <col min="4147" max="4147" width="36.5703125" style="141" customWidth="1"/>
    <col min="4148" max="4148" width="37" style="141" customWidth="1"/>
    <col min="4149" max="4167" width="36.85546875" style="141" customWidth="1"/>
    <col min="4168" max="4168" width="37" style="141" customWidth="1"/>
    <col min="4169" max="4186" width="36.85546875" style="141" customWidth="1"/>
    <col min="4187" max="4187" width="36.5703125" style="141" customWidth="1"/>
    <col min="4188" max="4200" width="36.85546875" style="141" customWidth="1"/>
    <col min="4201" max="4201" width="36.5703125" style="141" customWidth="1"/>
    <col min="4202" max="4204" width="36.85546875" style="141" customWidth="1"/>
    <col min="4205" max="4205" width="36.5703125" style="141" customWidth="1"/>
    <col min="4206" max="4213" width="36.85546875" style="141" customWidth="1"/>
    <col min="4214" max="4214" width="36.5703125" style="141" customWidth="1"/>
    <col min="4215" max="4352" width="36.85546875" style="141"/>
    <col min="4353" max="4353" width="18.5703125" style="141" customWidth="1"/>
    <col min="4354" max="4362" width="31.42578125" style="141" customWidth="1"/>
    <col min="4363" max="4379" width="36.85546875" style="141" customWidth="1"/>
    <col min="4380" max="4380" width="37" style="141" customWidth="1"/>
    <col min="4381" max="4396" width="36.85546875" style="141" customWidth="1"/>
    <col min="4397" max="4397" width="37.140625" style="141" customWidth="1"/>
    <col min="4398" max="4399" width="36.85546875" style="141" customWidth="1"/>
    <col min="4400" max="4400" width="36.5703125" style="141" customWidth="1"/>
    <col min="4401" max="4402" width="36.85546875" style="141" customWidth="1"/>
    <col min="4403" max="4403" width="36.5703125" style="141" customWidth="1"/>
    <col min="4404" max="4404" width="37" style="141" customWidth="1"/>
    <col min="4405" max="4423" width="36.85546875" style="141" customWidth="1"/>
    <col min="4424" max="4424" width="37" style="141" customWidth="1"/>
    <col min="4425" max="4442" width="36.85546875" style="141" customWidth="1"/>
    <col min="4443" max="4443" width="36.5703125" style="141" customWidth="1"/>
    <col min="4444" max="4456" width="36.85546875" style="141" customWidth="1"/>
    <col min="4457" max="4457" width="36.5703125" style="141" customWidth="1"/>
    <col min="4458" max="4460" width="36.85546875" style="141" customWidth="1"/>
    <col min="4461" max="4461" width="36.5703125" style="141" customWidth="1"/>
    <col min="4462" max="4469" width="36.85546875" style="141" customWidth="1"/>
    <col min="4470" max="4470" width="36.5703125" style="141" customWidth="1"/>
    <col min="4471" max="4608" width="36.85546875" style="141"/>
    <col min="4609" max="4609" width="18.5703125" style="141" customWidth="1"/>
    <col min="4610" max="4618" width="31.42578125" style="141" customWidth="1"/>
    <col min="4619" max="4635" width="36.85546875" style="141" customWidth="1"/>
    <col min="4636" max="4636" width="37" style="141" customWidth="1"/>
    <col min="4637" max="4652" width="36.85546875" style="141" customWidth="1"/>
    <col min="4653" max="4653" width="37.140625" style="141" customWidth="1"/>
    <col min="4654" max="4655" width="36.85546875" style="141" customWidth="1"/>
    <col min="4656" max="4656" width="36.5703125" style="141" customWidth="1"/>
    <col min="4657" max="4658" width="36.85546875" style="141" customWidth="1"/>
    <col min="4659" max="4659" width="36.5703125" style="141" customWidth="1"/>
    <col min="4660" max="4660" width="37" style="141" customWidth="1"/>
    <col min="4661" max="4679" width="36.85546875" style="141" customWidth="1"/>
    <col min="4680" max="4680" width="37" style="141" customWidth="1"/>
    <col min="4681" max="4698" width="36.85546875" style="141" customWidth="1"/>
    <col min="4699" max="4699" width="36.5703125" style="141" customWidth="1"/>
    <col min="4700" max="4712" width="36.85546875" style="141" customWidth="1"/>
    <col min="4713" max="4713" width="36.5703125" style="141" customWidth="1"/>
    <col min="4714" max="4716" width="36.85546875" style="141" customWidth="1"/>
    <col min="4717" max="4717" width="36.5703125" style="141" customWidth="1"/>
    <col min="4718" max="4725" width="36.85546875" style="141" customWidth="1"/>
    <col min="4726" max="4726" width="36.5703125" style="141" customWidth="1"/>
    <col min="4727" max="4864" width="36.85546875" style="141"/>
    <col min="4865" max="4865" width="18.5703125" style="141" customWidth="1"/>
    <col min="4866" max="4874" width="31.42578125" style="141" customWidth="1"/>
    <col min="4875" max="4891" width="36.85546875" style="141" customWidth="1"/>
    <col min="4892" max="4892" width="37" style="141" customWidth="1"/>
    <col min="4893" max="4908" width="36.85546875" style="141" customWidth="1"/>
    <col min="4909" max="4909" width="37.140625" style="141" customWidth="1"/>
    <col min="4910" max="4911" width="36.85546875" style="141" customWidth="1"/>
    <col min="4912" max="4912" width="36.5703125" style="141" customWidth="1"/>
    <col min="4913" max="4914" width="36.85546875" style="141" customWidth="1"/>
    <col min="4915" max="4915" width="36.5703125" style="141" customWidth="1"/>
    <col min="4916" max="4916" width="37" style="141" customWidth="1"/>
    <col min="4917" max="4935" width="36.85546875" style="141" customWidth="1"/>
    <col min="4936" max="4936" width="37" style="141" customWidth="1"/>
    <col min="4937" max="4954" width="36.85546875" style="141" customWidth="1"/>
    <col min="4955" max="4955" width="36.5703125" style="141" customWidth="1"/>
    <col min="4956" max="4968" width="36.85546875" style="141" customWidth="1"/>
    <col min="4969" max="4969" width="36.5703125" style="141" customWidth="1"/>
    <col min="4970" max="4972" width="36.85546875" style="141" customWidth="1"/>
    <col min="4973" max="4973" width="36.5703125" style="141" customWidth="1"/>
    <col min="4974" max="4981" width="36.85546875" style="141" customWidth="1"/>
    <col min="4982" max="4982" width="36.5703125" style="141" customWidth="1"/>
    <col min="4983" max="5120" width="36.85546875" style="141"/>
    <col min="5121" max="5121" width="18.5703125" style="141" customWidth="1"/>
    <col min="5122" max="5130" width="31.42578125" style="141" customWidth="1"/>
    <col min="5131" max="5147" width="36.85546875" style="141" customWidth="1"/>
    <col min="5148" max="5148" width="37" style="141" customWidth="1"/>
    <col min="5149" max="5164" width="36.85546875" style="141" customWidth="1"/>
    <col min="5165" max="5165" width="37.140625" style="141" customWidth="1"/>
    <col min="5166" max="5167" width="36.85546875" style="141" customWidth="1"/>
    <col min="5168" max="5168" width="36.5703125" style="141" customWidth="1"/>
    <col min="5169" max="5170" width="36.85546875" style="141" customWidth="1"/>
    <col min="5171" max="5171" width="36.5703125" style="141" customWidth="1"/>
    <col min="5172" max="5172" width="37" style="141" customWidth="1"/>
    <col min="5173" max="5191" width="36.85546875" style="141" customWidth="1"/>
    <col min="5192" max="5192" width="37" style="141" customWidth="1"/>
    <col min="5193" max="5210" width="36.85546875" style="141" customWidth="1"/>
    <col min="5211" max="5211" width="36.5703125" style="141" customWidth="1"/>
    <col min="5212" max="5224" width="36.85546875" style="141" customWidth="1"/>
    <col min="5225" max="5225" width="36.5703125" style="141" customWidth="1"/>
    <col min="5226" max="5228" width="36.85546875" style="141" customWidth="1"/>
    <col min="5229" max="5229" width="36.5703125" style="141" customWidth="1"/>
    <col min="5230" max="5237" width="36.85546875" style="141" customWidth="1"/>
    <col min="5238" max="5238" width="36.5703125" style="141" customWidth="1"/>
    <col min="5239" max="5376" width="36.85546875" style="141"/>
    <col min="5377" max="5377" width="18.5703125" style="141" customWidth="1"/>
    <col min="5378" max="5386" width="31.42578125" style="141" customWidth="1"/>
    <col min="5387" max="5403" width="36.85546875" style="141" customWidth="1"/>
    <col min="5404" max="5404" width="37" style="141" customWidth="1"/>
    <col min="5405" max="5420" width="36.85546875" style="141" customWidth="1"/>
    <col min="5421" max="5421" width="37.140625" style="141" customWidth="1"/>
    <col min="5422" max="5423" width="36.85546875" style="141" customWidth="1"/>
    <col min="5424" max="5424" width="36.5703125" style="141" customWidth="1"/>
    <col min="5425" max="5426" width="36.85546875" style="141" customWidth="1"/>
    <col min="5427" max="5427" width="36.5703125" style="141" customWidth="1"/>
    <col min="5428" max="5428" width="37" style="141" customWidth="1"/>
    <col min="5429" max="5447" width="36.85546875" style="141" customWidth="1"/>
    <col min="5448" max="5448" width="37" style="141" customWidth="1"/>
    <col min="5449" max="5466" width="36.85546875" style="141" customWidth="1"/>
    <col min="5467" max="5467" width="36.5703125" style="141" customWidth="1"/>
    <col min="5468" max="5480" width="36.85546875" style="141" customWidth="1"/>
    <col min="5481" max="5481" width="36.5703125" style="141" customWidth="1"/>
    <col min="5482" max="5484" width="36.85546875" style="141" customWidth="1"/>
    <col min="5485" max="5485" width="36.5703125" style="141" customWidth="1"/>
    <col min="5486" max="5493" width="36.85546875" style="141" customWidth="1"/>
    <col min="5494" max="5494" width="36.5703125" style="141" customWidth="1"/>
    <col min="5495" max="5632" width="36.85546875" style="141"/>
    <col min="5633" max="5633" width="18.5703125" style="141" customWidth="1"/>
    <col min="5634" max="5642" width="31.42578125" style="141" customWidth="1"/>
    <col min="5643" max="5659" width="36.85546875" style="141" customWidth="1"/>
    <col min="5660" max="5660" width="37" style="141" customWidth="1"/>
    <col min="5661" max="5676" width="36.85546875" style="141" customWidth="1"/>
    <col min="5677" max="5677" width="37.140625" style="141" customWidth="1"/>
    <col min="5678" max="5679" width="36.85546875" style="141" customWidth="1"/>
    <col min="5680" max="5680" width="36.5703125" style="141" customWidth="1"/>
    <col min="5681" max="5682" width="36.85546875" style="141" customWidth="1"/>
    <col min="5683" max="5683" width="36.5703125" style="141" customWidth="1"/>
    <col min="5684" max="5684" width="37" style="141" customWidth="1"/>
    <col min="5685" max="5703" width="36.85546875" style="141" customWidth="1"/>
    <col min="5704" max="5704" width="37" style="141" customWidth="1"/>
    <col min="5705" max="5722" width="36.85546875" style="141" customWidth="1"/>
    <col min="5723" max="5723" width="36.5703125" style="141" customWidth="1"/>
    <col min="5724" max="5736" width="36.85546875" style="141" customWidth="1"/>
    <col min="5737" max="5737" width="36.5703125" style="141" customWidth="1"/>
    <col min="5738" max="5740" width="36.85546875" style="141" customWidth="1"/>
    <col min="5741" max="5741" width="36.5703125" style="141" customWidth="1"/>
    <col min="5742" max="5749" width="36.85546875" style="141" customWidth="1"/>
    <col min="5750" max="5750" width="36.5703125" style="141" customWidth="1"/>
    <col min="5751" max="5888" width="36.85546875" style="141"/>
    <col min="5889" max="5889" width="18.5703125" style="141" customWidth="1"/>
    <col min="5890" max="5898" width="31.42578125" style="141" customWidth="1"/>
    <col min="5899" max="5915" width="36.85546875" style="141" customWidth="1"/>
    <col min="5916" max="5916" width="37" style="141" customWidth="1"/>
    <col min="5917" max="5932" width="36.85546875" style="141" customWidth="1"/>
    <col min="5933" max="5933" width="37.140625" style="141" customWidth="1"/>
    <col min="5934" max="5935" width="36.85546875" style="141" customWidth="1"/>
    <col min="5936" max="5936" width="36.5703125" style="141" customWidth="1"/>
    <col min="5937" max="5938" width="36.85546875" style="141" customWidth="1"/>
    <col min="5939" max="5939" width="36.5703125" style="141" customWidth="1"/>
    <col min="5940" max="5940" width="37" style="141" customWidth="1"/>
    <col min="5941" max="5959" width="36.85546875" style="141" customWidth="1"/>
    <col min="5960" max="5960" width="37" style="141" customWidth="1"/>
    <col min="5961" max="5978" width="36.85546875" style="141" customWidth="1"/>
    <col min="5979" max="5979" width="36.5703125" style="141" customWidth="1"/>
    <col min="5980" max="5992" width="36.85546875" style="141" customWidth="1"/>
    <col min="5993" max="5993" width="36.5703125" style="141" customWidth="1"/>
    <col min="5994" max="5996" width="36.85546875" style="141" customWidth="1"/>
    <col min="5997" max="5997" width="36.5703125" style="141" customWidth="1"/>
    <col min="5998" max="6005" width="36.85546875" style="141" customWidth="1"/>
    <col min="6006" max="6006" width="36.5703125" style="141" customWidth="1"/>
    <col min="6007" max="6144" width="36.85546875" style="141"/>
    <col min="6145" max="6145" width="18.5703125" style="141" customWidth="1"/>
    <col min="6146" max="6154" width="31.42578125" style="141" customWidth="1"/>
    <col min="6155" max="6171" width="36.85546875" style="141" customWidth="1"/>
    <col min="6172" max="6172" width="37" style="141" customWidth="1"/>
    <col min="6173" max="6188" width="36.85546875" style="141" customWidth="1"/>
    <col min="6189" max="6189" width="37.140625" style="141" customWidth="1"/>
    <col min="6190" max="6191" width="36.85546875" style="141" customWidth="1"/>
    <col min="6192" max="6192" width="36.5703125" style="141" customWidth="1"/>
    <col min="6193" max="6194" width="36.85546875" style="141" customWidth="1"/>
    <col min="6195" max="6195" width="36.5703125" style="141" customWidth="1"/>
    <col min="6196" max="6196" width="37" style="141" customWidth="1"/>
    <col min="6197" max="6215" width="36.85546875" style="141" customWidth="1"/>
    <col min="6216" max="6216" width="37" style="141" customWidth="1"/>
    <col min="6217" max="6234" width="36.85546875" style="141" customWidth="1"/>
    <col min="6235" max="6235" width="36.5703125" style="141" customWidth="1"/>
    <col min="6236" max="6248" width="36.85546875" style="141" customWidth="1"/>
    <col min="6249" max="6249" width="36.5703125" style="141" customWidth="1"/>
    <col min="6250" max="6252" width="36.85546875" style="141" customWidth="1"/>
    <col min="6253" max="6253" width="36.5703125" style="141" customWidth="1"/>
    <col min="6254" max="6261" width="36.85546875" style="141" customWidth="1"/>
    <col min="6262" max="6262" width="36.5703125" style="141" customWidth="1"/>
    <col min="6263" max="6400" width="36.85546875" style="141"/>
    <col min="6401" max="6401" width="18.5703125" style="141" customWidth="1"/>
    <col min="6402" max="6410" width="31.42578125" style="141" customWidth="1"/>
    <col min="6411" max="6427" width="36.85546875" style="141" customWidth="1"/>
    <col min="6428" max="6428" width="37" style="141" customWidth="1"/>
    <col min="6429" max="6444" width="36.85546875" style="141" customWidth="1"/>
    <col min="6445" max="6445" width="37.140625" style="141" customWidth="1"/>
    <col min="6446" max="6447" width="36.85546875" style="141" customWidth="1"/>
    <col min="6448" max="6448" width="36.5703125" style="141" customWidth="1"/>
    <col min="6449" max="6450" width="36.85546875" style="141" customWidth="1"/>
    <col min="6451" max="6451" width="36.5703125" style="141" customWidth="1"/>
    <col min="6452" max="6452" width="37" style="141" customWidth="1"/>
    <col min="6453" max="6471" width="36.85546875" style="141" customWidth="1"/>
    <col min="6472" max="6472" width="37" style="141" customWidth="1"/>
    <col min="6473" max="6490" width="36.85546875" style="141" customWidth="1"/>
    <col min="6491" max="6491" width="36.5703125" style="141" customWidth="1"/>
    <col min="6492" max="6504" width="36.85546875" style="141" customWidth="1"/>
    <col min="6505" max="6505" width="36.5703125" style="141" customWidth="1"/>
    <col min="6506" max="6508" width="36.85546875" style="141" customWidth="1"/>
    <col min="6509" max="6509" width="36.5703125" style="141" customWidth="1"/>
    <col min="6510" max="6517" width="36.85546875" style="141" customWidth="1"/>
    <col min="6518" max="6518" width="36.5703125" style="141" customWidth="1"/>
    <col min="6519" max="6656" width="36.85546875" style="141"/>
    <col min="6657" max="6657" width="18.5703125" style="141" customWidth="1"/>
    <col min="6658" max="6666" width="31.42578125" style="141" customWidth="1"/>
    <col min="6667" max="6683" width="36.85546875" style="141" customWidth="1"/>
    <col min="6684" max="6684" width="37" style="141" customWidth="1"/>
    <col min="6685" max="6700" width="36.85546875" style="141" customWidth="1"/>
    <col min="6701" max="6701" width="37.140625" style="141" customWidth="1"/>
    <col min="6702" max="6703" width="36.85546875" style="141" customWidth="1"/>
    <col min="6704" max="6704" width="36.5703125" style="141" customWidth="1"/>
    <col min="6705" max="6706" width="36.85546875" style="141" customWidth="1"/>
    <col min="6707" max="6707" width="36.5703125" style="141" customWidth="1"/>
    <col min="6708" max="6708" width="37" style="141" customWidth="1"/>
    <col min="6709" max="6727" width="36.85546875" style="141" customWidth="1"/>
    <col min="6728" max="6728" width="37" style="141" customWidth="1"/>
    <col min="6729" max="6746" width="36.85546875" style="141" customWidth="1"/>
    <col min="6747" max="6747" width="36.5703125" style="141" customWidth="1"/>
    <col min="6748" max="6760" width="36.85546875" style="141" customWidth="1"/>
    <col min="6761" max="6761" width="36.5703125" style="141" customWidth="1"/>
    <col min="6762" max="6764" width="36.85546875" style="141" customWidth="1"/>
    <col min="6765" max="6765" width="36.5703125" style="141" customWidth="1"/>
    <col min="6766" max="6773" width="36.85546875" style="141" customWidth="1"/>
    <col min="6774" max="6774" width="36.5703125" style="141" customWidth="1"/>
    <col min="6775" max="6912" width="36.85546875" style="141"/>
    <col min="6913" max="6913" width="18.5703125" style="141" customWidth="1"/>
    <col min="6914" max="6922" width="31.42578125" style="141" customWidth="1"/>
    <col min="6923" max="6939" width="36.85546875" style="141" customWidth="1"/>
    <col min="6940" max="6940" width="37" style="141" customWidth="1"/>
    <col min="6941" max="6956" width="36.85546875" style="141" customWidth="1"/>
    <col min="6957" max="6957" width="37.140625" style="141" customWidth="1"/>
    <col min="6958" max="6959" width="36.85546875" style="141" customWidth="1"/>
    <col min="6960" max="6960" width="36.5703125" style="141" customWidth="1"/>
    <col min="6961" max="6962" width="36.85546875" style="141" customWidth="1"/>
    <col min="6963" max="6963" width="36.5703125" style="141" customWidth="1"/>
    <col min="6964" max="6964" width="37" style="141" customWidth="1"/>
    <col min="6965" max="6983" width="36.85546875" style="141" customWidth="1"/>
    <col min="6984" max="6984" width="37" style="141" customWidth="1"/>
    <col min="6985" max="7002" width="36.85546875" style="141" customWidth="1"/>
    <col min="7003" max="7003" width="36.5703125" style="141" customWidth="1"/>
    <col min="7004" max="7016" width="36.85546875" style="141" customWidth="1"/>
    <col min="7017" max="7017" width="36.5703125" style="141" customWidth="1"/>
    <col min="7018" max="7020" width="36.85546875" style="141" customWidth="1"/>
    <col min="7021" max="7021" width="36.5703125" style="141" customWidth="1"/>
    <col min="7022" max="7029" width="36.85546875" style="141" customWidth="1"/>
    <col min="7030" max="7030" width="36.5703125" style="141" customWidth="1"/>
    <col min="7031" max="7168" width="36.85546875" style="141"/>
    <col min="7169" max="7169" width="18.5703125" style="141" customWidth="1"/>
    <col min="7170" max="7178" width="31.42578125" style="141" customWidth="1"/>
    <col min="7179" max="7195" width="36.85546875" style="141" customWidth="1"/>
    <col min="7196" max="7196" width="37" style="141" customWidth="1"/>
    <col min="7197" max="7212" width="36.85546875" style="141" customWidth="1"/>
    <col min="7213" max="7213" width="37.140625" style="141" customWidth="1"/>
    <col min="7214" max="7215" width="36.85546875" style="141" customWidth="1"/>
    <col min="7216" max="7216" width="36.5703125" style="141" customWidth="1"/>
    <col min="7217" max="7218" width="36.85546875" style="141" customWidth="1"/>
    <col min="7219" max="7219" width="36.5703125" style="141" customWidth="1"/>
    <col min="7220" max="7220" width="37" style="141" customWidth="1"/>
    <col min="7221" max="7239" width="36.85546875" style="141" customWidth="1"/>
    <col min="7240" max="7240" width="37" style="141" customWidth="1"/>
    <col min="7241" max="7258" width="36.85546875" style="141" customWidth="1"/>
    <col min="7259" max="7259" width="36.5703125" style="141" customWidth="1"/>
    <col min="7260" max="7272" width="36.85546875" style="141" customWidth="1"/>
    <col min="7273" max="7273" width="36.5703125" style="141" customWidth="1"/>
    <col min="7274" max="7276" width="36.85546875" style="141" customWidth="1"/>
    <col min="7277" max="7277" width="36.5703125" style="141" customWidth="1"/>
    <col min="7278" max="7285" width="36.85546875" style="141" customWidth="1"/>
    <col min="7286" max="7286" width="36.5703125" style="141" customWidth="1"/>
    <col min="7287" max="7424" width="36.85546875" style="141"/>
    <col min="7425" max="7425" width="18.5703125" style="141" customWidth="1"/>
    <col min="7426" max="7434" width="31.42578125" style="141" customWidth="1"/>
    <col min="7435" max="7451" width="36.85546875" style="141" customWidth="1"/>
    <col min="7452" max="7452" width="37" style="141" customWidth="1"/>
    <col min="7453" max="7468" width="36.85546875" style="141" customWidth="1"/>
    <col min="7469" max="7469" width="37.140625" style="141" customWidth="1"/>
    <col min="7470" max="7471" width="36.85546875" style="141" customWidth="1"/>
    <col min="7472" max="7472" width="36.5703125" style="141" customWidth="1"/>
    <col min="7473" max="7474" width="36.85546875" style="141" customWidth="1"/>
    <col min="7475" max="7475" width="36.5703125" style="141" customWidth="1"/>
    <col min="7476" max="7476" width="37" style="141" customWidth="1"/>
    <col min="7477" max="7495" width="36.85546875" style="141" customWidth="1"/>
    <col min="7496" max="7496" width="37" style="141" customWidth="1"/>
    <col min="7497" max="7514" width="36.85546875" style="141" customWidth="1"/>
    <col min="7515" max="7515" width="36.5703125" style="141" customWidth="1"/>
    <col min="7516" max="7528" width="36.85546875" style="141" customWidth="1"/>
    <col min="7529" max="7529" width="36.5703125" style="141" customWidth="1"/>
    <col min="7530" max="7532" width="36.85546875" style="141" customWidth="1"/>
    <col min="7533" max="7533" width="36.5703125" style="141" customWidth="1"/>
    <col min="7534" max="7541" width="36.85546875" style="141" customWidth="1"/>
    <col min="7542" max="7542" width="36.5703125" style="141" customWidth="1"/>
    <col min="7543" max="7680" width="36.85546875" style="141"/>
    <col min="7681" max="7681" width="18.5703125" style="141" customWidth="1"/>
    <col min="7682" max="7690" width="31.42578125" style="141" customWidth="1"/>
    <col min="7691" max="7707" width="36.85546875" style="141" customWidth="1"/>
    <col min="7708" max="7708" width="37" style="141" customWidth="1"/>
    <col min="7709" max="7724" width="36.85546875" style="141" customWidth="1"/>
    <col min="7725" max="7725" width="37.140625" style="141" customWidth="1"/>
    <col min="7726" max="7727" width="36.85546875" style="141" customWidth="1"/>
    <col min="7728" max="7728" width="36.5703125" style="141" customWidth="1"/>
    <col min="7729" max="7730" width="36.85546875" style="141" customWidth="1"/>
    <col min="7731" max="7731" width="36.5703125" style="141" customWidth="1"/>
    <col min="7732" max="7732" width="37" style="141" customWidth="1"/>
    <col min="7733" max="7751" width="36.85546875" style="141" customWidth="1"/>
    <col min="7752" max="7752" width="37" style="141" customWidth="1"/>
    <col min="7753" max="7770" width="36.85546875" style="141" customWidth="1"/>
    <col min="7771" max="7771" width="36.5703125" style="141" customWidth="1"/>
    <col min="7772" max="7784" width="36.85546875" style="141" customWidth="1"/>
    <col min="7785" max="7785" width="36.5703125" style="141" customWidth="1"/>
    <col min="7786" max="7788" width="36.85546875" style="141" customWidth="1"/>
    <col min="7789" max="7789" width="36.5703125" style="141" customWidth="1"/>
    <col min="7790" max="7797" width="36.85546875" style="141" customWidth="1"/>
    <col min="7798" max="7798" width="36.5703125" style="141" customWidth="1"/>
    <col min="7799" max="7936" width="36.85546875" style="141"/>
    <col min="7937" max="7937" width="18.5703125" style="141" customWidth="1"/>
    <col min="7938" max="7946" width="31.42578125" style="141" customWidth="1"/>
    <col min="7947" max="7963" width="36.85546875" style="141" customWidth="1"/>
    <col min="7964" max="7964" width="37" style="141" customWidth="1"/>
    <col min="7965" max="7980" width="36.85546875" style="141" customWidth="1"/>
    <col min="7981" max="7981" width="37.140625" style="141" customWidth="1"/>
    <col min="7982" max="7983" width="36.85546875" style="141" customWidth="1"/>
    <col min="7984" max="7984" width="36.5703125" style="141" customWidth="1"/>
    <col min="7985" max="7986" width="36.85546875" style="141" customWidth="1"/>
    <col min="7987" max="7987" width="36.5703125" style="141" customWidth="1"/>
    <col min="7988" max="7988" width="37" style="141" customWidth="1"/>
    <col min="7989" max="8007" width="36.85546875" style="141" customWidth="1"/>
    <col min="8008" max="8008" width="37" style="141" customWidth="1"/>
    <col min="8009" max="8026" width="36.85546875" style="141" customWidth="1"/>
    <col min="8027" max="8027" width="36.5703125" style="141" customWidth="1"/>
    <col min="8028" max="8040" width="36.85546875" style="141" customWidth="1"/>
    <col min="8041" max="8041" width="36.5703125" style="141" customWidth="1"/>
    <col min="8042" max="8044" width="36.85546875" style="141" customWidth="1"/>
    <col min="8045" max="8045" width="36.5703125" style="141" customWidth="1"/>
    <col min="8046" max="8053" width="36.85546875" style="141" customWidth="1"/>
    <col min="8054" max="8054" width="36.5703125" style="141" customWidth="1"/>
    <col min="8055" max="8192" width="36.85546875" style="141"/>
    <col min="8193" max="8193" width="18.5703125" style="141" customWidth="1"/>
    <col min="8194" max="8202" width="31.42578125" style="141" customWidth="1"/>
    <col min="8203" max="8219" width="36.85546875" style="141" customWidth="1"/>
    <col min="8220" max="8220" width="37" style="141" customWidth="1"/>
    <col min="8221" max="8236" width="36.85546875" style="141" customWidth="1"/>
    <col min="8237" max="8237" width="37.140625" style="141" customWidth="1"/>
    <col min="8238" max="8239" width="36.85546875" style="141" customWidth="1"/>
    <col min="8240" max="8240" width="36.5703125" style="141" customWidth="1"/>
    <col min="8241" max="8242" width="36.85546875" style="141" customWidth="1"/>
    <col min="8243" max="8243" width="36.5703125" style="141" customWidth="1"/>
    <col min="8244" max="8244" width="37" style="141" customWidth="1"/>
    <col min="8245" max="8263" width="36.85546875" style="141" customWidth="1"/>
    <col min="8264" max="8264" width="37" style="141" customWidth="1"/>
    <col min="8265" max="8282" width="36.85546875" style="141" customWidth="1"/>
    <col min="8283" max="8283" width="36.5703125" style="141" customWidth="1"/>
    <col min="8284" max="8296" width="36.85546875" style="141" customWidth="1"/>
    <col min="8297" max="8297" width="36.5703125" style="141" customWidth="1"/>
    <col min="8298" max="8300" width="36.85546875" style="141" customWidth="1"/>
    <col min="8301" max="8301" width="36.5703125" style="141" customWidth="1"/>
    <col min="8302" max="8309" width="36.85546875" style="141" customWidth="1"/>
    <col min="8310" max="8310" width="36.5703125" style="141" customWidth="1"/>
    <col min="8311" max="8448" width="36.85546875" style="141"/>
    <col min="8449" max="8449" width="18.5703125" style="141" customWidth="1"/>
    <col min="8450" max="8458" width="31.42578125" style="141" customWidth="1"/>
    <col min="8459" max="8475" width="36.85546875" style="141" customWidth="1"/>
    <col min="8476" max="8476" width="37" style="141" customWidth="1"/>
    <col min="8477" max="8492" width="36.85546875" style="141" customWidth="1"/>
    <col min="8493" max="8493" width="37.140625" style="141" customWidth="1"/>
    <col min="8494" max="8495" width="36.85546875" style="141" customWidth="1"/>
    <col min="8496" max="8496" width="36.5703125" style="141" customWidth="1"/>
    <col min="8497" max="8498" width="36.85546875" style="141" customWidth="1"/>
    <col min="8499" max="8499" width="36.5703125" style="141" customWidth="1"/>
    <col min="8500" max="8500" width="37" style="141" customWidth="1"/>
    <col min="8501" max="8519" width="36.85546875" style="141" customWidth="1"/>
    <col min="8520" max="8520" width="37" style="141" customWidth="1"/>
    <col min="8521" max="8538" width="36.85546875" style="141" customWidth="1"/>
    <col min="8539" max="8539" width="36.5703125" style="141" customWidth="1"/>
    <col min="8540" max="8552" width="36.85546875" style="141" customWidth="1"/>
    <col min="8553" max="8553" width="36.5703125" style="141" customWidth="1"/>
    <col min="8554" max="8556" width="36.85546875" style="141" customWidth="1"/>
    <col min="8557" max="8557" width="36.5703125" style="141" customWidth="1"/>
    <col min="8558" max="8565" width="36.85546875" style="141" customWidth="1"/>
    <col min="8566" max="8566" width="36.5703125" style="141" customWidth="1"/>
    <col min="8567" max="8704" width="36.85546875" style="141"/>
    <col min="8705" max="8705" width="18.5703125" style="141" customWidth="1"/>
    <col min="8706" max="8714" width="31.42578125" style="141" customWidth="1"/>
    <col min="8715" max="8731" width="36.85546875" style="141" customWidth="1"/>
    <col min="8732" max="8732" width="37" style="141" customWidth="1"/>
    <col min="8733" max="8748" width="36.85546875" style="141" customWidth="1"/>
    <col min="8749" max="8749" width="37.140625" style="141" customWidth="1"/>
    <col min="8750" max="8751" width="36.85546875" style="141" customWidth="1"/>
    <col min="8752" max="8752" width="36.5703125" style="141" customWidth="1"/>
    <col min="8753" max="8754" width="36.85546875" style="141" customWidth="1"/>
    <col min="8755" max="8755" width="36.5703125" style="141" customWidth="1"/>
    <col min="8756" max="8756" width="37" style="141" customWidth="1"/>
    <col min="8757" max="8775" width="36.85546875" style="141" customWidth="1"/>
    <col min="8776" max="8776" width="37" style="141" customWidth="1"/>
    <col min="8777" max="8794" width="36.85546875" style="141" customWidth="1"/>
    <col min="8795" max="8795" width="36.5703125" style="141" customWidth="1"/>
    <col min="8796" max="8808" width="36.85546875" style="141" customWidth="1"/>
    <col min="8809" max="8809" width="36.5703125" style="141" customWidth="1"/>
    <col min="8810" max="8812" width="36.85546875" style="141" customWidth="1"/>
    <col min="8813" max="8813" width="36.5703125" style="141" customWidth="1"/>
    <col min="8814" max="8821" width="36.85546875" style="141" customWidth="1"/>
    <col min="8822" max="8822" width="36.5703125" style="141" customWidth="1"/>
    <col min="8823" max="8960" width="36.85546875" style="141"/>
    <col min="8961" max="8961" width="18.5703125" style="141" customWidth="1"/>
    <col min="8962" max="8970" width="31.42578125" style="141" customWidth="1"/>
    <col min="8971" max="8987" width="36.85546875" style="141" customWidth="1"/>
    <col min="8988" max="8988" width="37" style="141" customWidth="1"/>
    <col min="8989" max="9004" width="36.85546875" style="141" customWidth="1"/>
    <col min="9005" max="9005" width="37.140625" style="141" customWidth="1"/>
    <col min="9006" max="9007" width="36.85546875" style="141" customWidth="1"/>
    <col min="9008" max="9008" width="36.5703125" style="141" customWidth="1"/>
    <col min="9009" max="9010" width="36.85546875" style="141" customWidth="1"/>
    <col min="9011" max="9011" width="36.5703125" style="141" customWidth="1"/>
    <col min="9012" max="9012" width="37" style="141" customWidth="1"/>
    <col min="9013" max="9031" width="36.85546875" style="141" customWidth="1"/>
    <col min="9032" max="9032" width="37" style="141" customWidth="1"/>
    <col min="9033" max="9050" width="36.85546875" style="141" customWidth="1"/>
    <col min="9051" max="9051" width="36.5703125" style="141" customWidth="1"/>
    <col min="9052" max="9064" width="36.85546875" style="141" customWidth="1"/>
    <col min="9065" max="9065" width="36.5703125" style="141" customWidth="1"/>
    <col min="9066" max="9068" width="36.85546875" style="141" customWidth="1"/>
    <col min="9069" max="9069" width="36.5703125" style="141" customWidth="1"/>
    <col min="9070" max="9077" width="36.85546875" style="141" customWidth="1"/>
    <col min="9078" max="9078" width="36.5703125" style="141" customWidth="1"/>
    <col min="9079" max="9216" width="36.85546875" style="141"/>
    <col min="9217" max="9217" width="18.5703125" style="141" customWidth="1"/>
    <col min="9218" max="9226" width="31.42578125" style="141" customWidth="1"/>
    <col min="9227" max="9243" width="36.85546875" style="141" customWidth="1"/>
    <col min="9244" max="9244" width="37" style="141" customWidth="1"/>
    <col min="9245" max="9260" width="36.85546875" style="141" customWidth="1"/>
    <col min="9261" max="9261" width="37.140625" style="141" customWidth="1"/>
    <col min="9262" max="9263" width="36.85546875" style="141" customWidth="1"/>
    <col min="9264" max="9264" width="36.5703125" style="141" customWidth="1"/>
    <col min="9265" max="9266" width="36.85546875" style="141" customWidth="1"/>
    <col min="9267" max="9267" width="36.5703125" style="141" customWidth="1"/>
    <col min="9268" max="9268" width="37" style="141" customWidth="1"/>
    <col min="9269" max="9287" width="36.85546875" style="141" customWidth="1"/>
    <col min="9288" max="9288" width="37" style="141" customWidth="1"/>
    <col min="9289" max="9306" width="36.85546875" style="141" customWidth="1"/>
    <col min="9307" max="9307" width="36.5703125" style="141" customWidth="1"/>
    <col min="9308" max="9320" width="36.85546875" style="141" customWidth="1"/>
    <col min="9321" max="9321" width="36.5703125" style="141" customWidth="1"/>
    <col min="9322" max="9324" width="36.85546875" style="141" customWidth="1"/>
    <col min="9325" max="9325" width="36.5703125" style="141" customWidth="1"/>
    <col min="9326" max="9333" width="36.85546875" style="141" customWidth="1"/>
    <col min="9334" max="9334" width="36.5703125" style="141" customWidth="1"/>
    <col min="9335" max="9472" width="36.85546875" style="141"/>
    <col min="9473" max="9473" width="18.5703125" style="141" customWidth="1"/>
    <col min="9474" max="9482" width="31.42578125" style="141" customWidth="1"/>
    <col min="9483" max="9499" width="36.85546875" style="141" customWidth="1"/>
    <col min="9500" max="9500" width="37" style="141" customWidth="1"/>
    <col min="9501" max="9516" width="36.85546875" style="141" customWidth="1"/>
    <col min="9517" max="9517" width="37.140625" style="141" customWidth="1"/>
    <col min="9518" max="9519" width="36.85546875" style="141" customWidth="1"/>
    <col min="9520" max="9520" width="36.5703125" style="141" customWidth="1"/>
    <col min="9521" max="9522" width="36.85546875" style="141" customWidth="1"/>
    <col min="9523" max="9523" width="36.5703125" style="141" customWidth="1"/>
    <col min="9524" max="9524" width="37" style="141" customWidth="1"/>
    <col min="9525" max="9543" width="36.85546875" style="141" customWidth="1"/>
    <col min="9544" max="9544" width="37" style="141" customWidth="1"/>
    <col min="9545" max="9562" width="36.85546875" style="141" customWidth="1"/>
    <col min="9563" max="9563" width="36.5703125" style="141" customWidth="1"/>
    <col min="9564" max="9576" width="36.85546875" style="141" customWidth="1"/>
    <col min="9577" max="9577" width="36.5703125" style="141" customWidth="1"/>
    <col min="9578" max="9580" width="36.85546875" style="141" customWidth="1"/>
    <col min="9581" max="9581" width="36.5703125" style="141" customWidth="1"/>
    <col min="9582" max="9589" width="36.85546875" style="141" customWidth="1"/>
    <col min="9590" max="9590" width="36.5703125" style="141" customWidth="1"/>
    <col min="9591" max="9728" width="36.85546875" style="141"/>
    <col min="9729" max="9729" width="18.5703125" style="141" customWidth="1"/>
    <col min="9730" max="9738" width="31.42578125" style="141" customWidth="1"/>
    <col min="9739" max="9755" width="36.85546875" style="141" customWidth="1"/>
    <col min="9756" max="9756" width="37" style="141" customWidth="1"/>
    <col min="9757" max="9772" width="36.85546875" style="141" customWidth="1"/>
    <col min="9773" max="9773" width="37.140625" style="141" customWidth="1"/>
    <col min="9774" max="9775" width="36.85546875" style="141" customWidth="1"/>
    <col min="9776" max="9776" width="36.5703125" style="141" customWidth="1"/>
    <col min="9777" max="9778" width="36.85546875" style="141" customWidth="1"/>
    <col min="9779" max="9779" width="36.5703125" style="141" customWidth="1"/>
    <col min="9780" max="9780" width="37" style="141" customWidth="1"/>
    <col min="9781" max="9799" width="36.85546875" style="141" customWidth="1"/>
    <col min="9800" max="9800" width="37" style="141" customWidth="1"/>
    <col min="9801" max="9818" width="36.85546875" style="141" customWidth="1"/>
    <col min="9819" max="9819" width="36.5703125" style="141" customWidth="1"/>
    <col min="9820" max="9832" width="36.85546875" style="141" customWidth="1"/>
    <col min="9833" max="9833" width="36.5703125" style="141" customWidth="1"/>
    <col min="9834" max="9836" width="36.85546875" style="141" customWidth="1"/>
    <col min="9837" max="9837" width="36.5703125" style="141" customWidth="1"/>
    <col min="9838" max="9845" width="36.85546875" style="141" customWidth="1"/>
    <col min="9846" max="9846" width="36.5703125" style="141" customWidth="1"/>
    <col min="9847" max="9984" width="36.85546875" style="141"/>
    <col min="9985" max="9985" width="18.5703125" style="141" customWidth="1"/>
    <col min="9986" max="9994" width="31.42578125" style="141" customWidth="1"/>
    <col min="9995" max="10011" width="36.85546875" style="141" customWidth="1"/>
    <col min="10012" max="10012" width="37" style="141" customWidth="1"/>
    <col min="10013" max="10028" width="36.85546875" style="141" customWidth="1"/>
    <col min="10029" max="10029" width="37.140625" style="141" customWidth="1"/>
    <col min="10030" max="10031" width="36.85546875" style="141" customWidth="1"/>
    <col min="10032" max="10032" width="36.5703125" style="141" customWidth="1"/>
    <col min="10033" max="10034" width="36.85546875" style="141" customWidth="1"/>
    <col min="10035" max="10035" width="36.5703125" style="141" customWidth="1"/>
    <col min="10036" max="10036" width="37" style="141" customWidth="1"/>
    <col min="10037" max="10055" width="36.85546875" style="141" customWidth="1"/>
    <col min="10056" max="10056" width="37" style="141" customWidth="1"/>
    <col min="10057" max="10074" width="36.85546875" style="141" customWidth="1"/>
    <col min="10075" max="10075" width="36.5703125" style="141" customWidth="1"/>
    <col min="10076" max="10088" width="36.85546875" style="141" customWidth="1"/>
    <col min="10089" max="10089" width="36.5703125" style="141" customWidth="1"/>
    <col min="10090" max="10092" width="36.85546875" style="141" customWidth="1"/>
    <col min="10093" max="10093" width="36.5703125" style="141" customWidth="1"/>
    <col min="10094" max="10101" width="36.85546875" style="141" customWidth="1"/>
    <col min="10102" max="10102" width="36.5703125" style="141" customWidth="1"/>
    <col min="10103" max="10240" width="36.85546875" style="141"/>
    <col min="10241" max="10241" width="18.5703125" style="141" customWidth="1"/>
    <col min="10242" max="10250" width="31.42578125" style="141" customWidth="1"/>
    <col min="10251" max="10267" width="36.85546875" style="141" customWidth="1"/>
    <col min="10268" max="10268" width="37" style="141" customWidth="1"/>
    <col min="10269" max="10284" width="36.85546875" style="141" customWidth="1"/>
    <col min="10285" max="10285" width="37.140625" style="141" customWidth="1"/>
    <col min="10286" max="10287" width="36.85546875" style="141" customWidth="1"/>
    <col min="10288" max="10288" width="36.5703125" style="141" customWidth="1"/>
    <col min="10289" max="10290" width="36.85546875" style="141" customWidth="1"/>
    <col min="10291" max="10291" width="36.5703125" style="141" customWidth="1"/>
    <col min="10292" max="10292" width="37" style="141" customWidth="1"/>
    <col min="10293" max="10311" width="36.85546875" style="141" customWidth="1"/>
    <col min="10312" max="10312" width="37" style="141" customWidth="1"/>
    <col min="10313" max="10330" width="36.85546875" style="141" customWidth="1"/>
    <col min="10331" max="10331" width="36.5703125" style="141" customWidth="1"/>
    <col min="10332" max="10344" width="36.85546875" style="141" customWidth="1"/>
    <col min="10345" max="10345" width="36.5703125" style="141" customWidth="1"/>
    <col min="10346" max="10348" width="36.85546875" style="141" customWidth="1"/>
    <col min="10349" max="10349" width="36.5703125" style="141" customWidth="1"/>
    <col min="10350" max="10357" width="36.85546875" style="141" customWidth="1"/>
    <col min="10358" max="10358" width="36.5703125" style="141" customWidth="1"/>
    <col min="10359" max="10496" width="36.85546875" style="141"/>
    <col min="10497" max="10497" width="18.5703125" style="141" customWidth="1"/>
    <col min="10498" max="10506" width="31.42578125" style="141" customWidth="1"/>
    <col min="10507" max="10523" width="36.85546875" style="141" customWidth="1"/>
    <col min="10524" max="10524" width="37" style="141" customWidth="1"/>
    <col min="10525" max="10540" width="36.85546875" style="141" customWidth="1"/>
    <col min="10541" max="10541" width="37.140625" style="141" customWidth="1"/>
    <col min="10542" max="10543" width="36.85546875" style="141" customWidth="1"/>
    <col min="10544" max="10544" width="36.5703125" style="141" customWidth="1"/>
    <col min="10545" max="10546" width="36.85546875" style="141" customWidth="1"/>
    <col min="10547" max="10547" width="36.5703125" style="141" customWidth="1"/>
    <col min="10548" max="10548" width="37" style="141" customWidth="1"/>
    <col min="10549" max="10567" width="36.85546875" style="141" customWidth="1"/>
    <col min="10568" max="10568" width="37" style="141" customWidth="1"/>
    <col min="10569" max="10586" width="36.85546875" style="141" customWidth="1"/>
    <col min="10587" max="10587" width="36.5703125" style="141" customWidth="1"/>
    <col min="10588" max="10600" width="36.85546875" style="141" customWidth="1"/>
    <col min="10601" max="10601" width="36.5703125" style="141" customWidth="1"/>
    <col min="10602" max="10604" width="36.85546875" style="141" customWidth="1"/>
    <col min="10605" max="10605" width="36.5703125" style="141" customWidth="1"/>
    <col min="10606" max="10613" width="36.85546875" style="141" customWidth="1"/>
    <col min="10614" max="10614" width="36.5703125" style="141" customWidth="1"/>
    <col min="10615" max="10752" width="36.85546875" style="141"/>
    <col min="10753" max="10753" width="18.5703125" style="141" customWidth="1"/>
    <col min="10754" max="10762" width="31.42578125" style="141" customWidth="1"/>
    <col min="10763" max="10779" width="36.85546875" style="141" customWidth="1"/>
    <col min="10780" max="10780" width="37" style="141" customWidth="1"/>
    <col min="10781" max="10796" width="36.85546875" style="141" customWidth="1"/>
    <col min="10797" max="10797" width="37.140625" style="141" customWidth="1"/>
    <col min="10798" max="10799" width="36.85546875" style="141" customWidth="1"/>
    <col min="10800" max="10800" width="36.5703125" style="141" customWidth="1"/>
    <col min="10801" max="10802" width="36.85546875" style="141" customWidth="1"/>
    <col min="10803" max="10803" width="36.5703125" style="141" customWidth="1"/>
    <col min="10804" max="10804" width="37" style="141" customWidth="1"/>
    <col min="10805" max="10823" width="36.85546875" style="141" customWidth="1"/>
    <col min="10824" max="10824" width="37" style="141" customWidth="1"/>
    <col min="10825" max="10842" width="36.85546875" style="141" customWidth="1"/>
    <col min="10843" max="10843" width="36.5703125" style="141" customWidth="1"/>
    <col min="10844" max="10856" width="36.85546875" style="141" customWidth="1"/>
    <col min="10857" max="10857" width="36.5703125" style="141" customWidth="1"/>
    <col min="10858" max="10860" width="36.85546875" style="141" customWidth="1"/>
    <col min="10861" max="10861" width="36.5703125" style="141" customWidth="1"/>
    <col min="10862" max="10869" width="36.85546875" style="141" customWidth="1"/>
    <col min="10870" max="10870" width="36.5703125" style="141" customWidth="1"/>
    <col min="10871" max="11008" width="36.85546875" style="141"/>
    <col min="11009" max="11009" width="18.5703125" style="141" customWidth="1"/>
    <col min="11010" max="11018" width="31.42578125" style="141" customWidth="1"/>
    <col min="11019" max="11035" width="36.85546875" style="141" customWidth="1"/>
    <col min="11036" max="11036" width="37" style="141" customWidth="1"/>
    <col min="11037" max="11052" width="36.85546875" style="141" customWidth="1"/>
    <col min="11053" max="11053" width="37.140625" style="141" customWidth="1"/>
    <col min="11054" max="11055" width="36.85546875" style="141" customWidth="1"/>
    <col min="11056" max="11056" width="36.5703125" style="141" customWidth="1"/>
    <col min="11057" max="11058" width="36.85546875" style="141" customWidth="1"/>
    <col min="11059" max="11059" width="36.5703125" style="141" customWidth="1"/>
    <col min="11060" max="11060" width="37" style="141" customWidth="1"/>
    <col min="11061" max="11079" width="36.85546875" style="141" customWidth="1"/>
    <col min="11080" max="11080" width="37" style="141" customWidth="1"/>
    <col min="11081" max="11098" width="36.85546875" style="141" customWidth="1"/>
    <col min="11099" max="11099" width="36.5703125" style="141" customWidth="1"/>
    <col min="11100" max="11112" width="36.85546875" style="141" customWidth="1"/>
    <col min="11113" max="11113" width="36.5703125" style="141" customWidth="1"/>
    <col min="11114" max="11116" width="36.85546875" style="141" customWidth="1"/>
    <col min="11117" max="11117" width="36.5703125" style="141" customWidth="1"/>
    <col min="11118" max="11125" width="36.85546875" style="141" customWidth="1"/>
    <col min="11126" max="11126" width="36.5703125" style="141" customWidth="1"/>
    <col min="11127" max="11264" width="36.85546875" style="141"/>
    <col min="11265" max="11265" width="18.5703125" style="141" customWidth="1"/>
    <col min="11266" max="11274" width="31.42578125" style="141" customWidth="1"/>
    <col min="11275" max="11291" width="36.85546875" style="141" customWidth="1"/>
    <col min="11292" max="11292" width="37" style="141" customWidth="1"/>
    <col min="11293" max="11308" width="36.85546875" style="141" customWidth="1"/>
    <col min="11309" max="11309" width="37.140625" style="141" customWidth="1"/>
    <col min="11310" max="11311" width="36.85546875" style="141" customWidth="1"/>
    <col min="11312" max="11312" width="36.5703125" style="141" customWidth="1"/>
    <col min="11313" max="11314" width="36.85546875" style="141" customWidth="1"/>
    <col min="11315" max="11315" width="36.5703125" style="141" customWidth="1"/>
    <col min="11316" max="11316" width="37" style="141" customWidth="1"/>
    <col min="11317" max="11335" width="36.85546875" style="141" customWidth="1"/>
    <col min="11336" max="11336" width="37" style="141" customWidth="1"/>
    <col min="11337" max="11354" width="36.85546875" style="141" customWidth="1"/>
    <col min="11355" max="11355" width="36.5703125" style="141" customWidth="1"/>
    <col min="11356" max="11368" width="36.85546875" style="141" customWidth="1"/>
    <col min="11369" max="11369" width="36.5703125" style="141" customWidth="1"/>
    <col min="11370" max="11372" width="36.85546875" style="141" customWidth="1"/>
    <col min="11373" max="11373" width="36.5703125" style="141" customWidth="1"/>
    <col min="11374" max="11381" width="36.85546875" style="141" customWidth="1"/>
    <col min="11382" max="11382" width="36.5703125" style="141" customWidth="1"/>
    <col min="11383" max="11520" width="36.85546875" style="141"/>
    <col min="11521" max="11521" width="18.5703125" style="141" customWidth="1"/>
    <col min="11522" max="11530" width="31.42578125" style="141" customWidth="1"/>
    <col min="11531" max="11547" width="36.85546875" style="141" customWidth="1"/>
    <col min="11548" max="11548" width="37" style="141" customWidth="1"/>
    <col min="11549" max="11564" width="36.85546875" style="141" customWidth="1"/>
    <col min="11565" max="11565" width="37.140625" style="141" customWidth="1"/>
    <col min="11566" max="11567" width="36.85546875" style="141" customWidth="1"/>
    <col min="11568" max="11568" width="36.5703125" style="141" customWidth="1"/>
    <col min="11569" max="11570" width="36.85546875" style="141" customWidth="1"/>
    <col min="11571" max="11571" width="36.5703125" style="141" customWidth="1"/>
    <col min="11572" max="11572" width="37" style="141" customWidth="1"/>
    <col min="11573" max="11591" width="36.85546875" style="141" customWidth="1"/>
    <col min="11592" max="11592" width="37" style="141" customWidth="1"/>
    <col min="11593" max="11610" width="36.85546875" style="141" customWidth="1"/>
    <col min="11611" max="11611" width="36.5703125" style="141" customWidth="1"/>
    <col min="11612" max="11624" width="36.85546875" style="141" customWidth="1"/>
    <col min="11625" max="11625" width="36.5703125" style="141" customWidth="1"/>
    <col min="11626" max="11628" width="36.85546875" style="141" customWidth="1"/>
    <col min="11629" max="11629" width="36.5703125" style="141" customWidth="1"/>
    <col min="11630" max="11637" width="36.85546875" style="141" customWidth="1"/>
    <col min="11638" max="11638" width="36.5703125" style="141" customWidth="1"/>
    <col min="11639" max="11776" width="36.85546875" style="141"/>
    <col min="11777" max="11777" width="18.5703125" style="141" customWidth="1"/>
    <col min="11778" max="11786" width="31.42578125" style="141" customWidth="1"/>
    <col min="11787" max="11803" width="36.85546875" style="141" customWidth="1"/>
    <col min="11804" max="11804" width="37" style="141" customWidth="1"/>
    <col min="11805" max="11820" width="36.85546875" style="141" customWidth="1"/>
    <col min="11821" max="11821" width="37.140625" style="141" customWidth="1"/>
    <col min="11822" max="11823" width="36.85546875" style="141" customWidth="1"/>
    <col min="11824" max="11824" width="36.5703125" style="141" customWidth="1"/>
    <col min="11825" max="11826" width="36.85546875" style="141" customWidth="1"/>
    <col min="11827" max="11827" width="36.5703125" style="141" customWidth="1"/>
    <col min="11828" max="11828" width="37" style="141" customWidth="1"/>
    <col min="11829" max="11847" width="36.85546875" style="141" customWidth="1"/>
    <col min="11848" max="11848" width="37" style="141" customWidth="1"/>
    <col min="11849" max="11866" width="36.85546875" style="141" customWidth="1"/>
    <col min="11867" max="11867" width="36.5703125" style="141" customWidth="1"/>
    <col min="11868" max="11880" width="36.85546875" style="141" customWidth="1"/>
    <col min="11881" max="11881" width="36.5703125" style="141" customWidth="1"/>
    <col min="11882" max="11884" width="36.85546875" style="141" customWidth="1"/>
    <col min="11885" max="11885" width="36.5703125" style="141" customWidth="1"/>
    <col min="11886" max="11893" width="36.85546875" style="141" customWidth="1"/>
    <col min="11894" max="11894" width="36.5703125" style="141" customWidth="1"/>
    <col min="11895" max="12032" width="36.85546875" style="141"/>
    <col min="12033" max="12033" width="18.5703125" style="141" customWidth="1"/>
    <col min="12034" max="12042" width="31.42578125" style="141" customWidth="1"/>
    <col min="12043" max="12059" width="36.85546875" style="141" customWidth="1"/>
    <col min="12060" max="12060" width="37" style="141" customWidth="1"/>
    <col min="12061" max="12076" width="36.85546875" style="141" customWidth="1"/>
    <col min="12077" max="12077" width="37.140625" style="141" customWidth="1"/>
    <col min="12078" max="12079" width="36.85546875" style="141" customWidth="1"/>
    <col min="12080" max="12080" width="36.5703125" style="141" customWidth="1"/>
    <col min="12081" max="12082" width="36.85546875" style="141" customWidth="1"/>
    <col min="12083" max="12083" width="36.5703125" style="141" customWidth="1"/>
    <col min="12084" max="12084" width="37" style="141" customWidth="1"/>
    <col min="12085" max="12103" width="36.85546875" style="141" customWidth="1"/>
    <col min="12104" max="12104" width="37" style="141" customWidth="1"/>
    <col min="12105" max="12122" width="36.85546875" style="141" customWidth="1"/>
    <col min="12123" max="12123" width="36.5703125" style="141" customWidth="1"/>
    <col min="12124" max="12136" width="36.85546875" style="141" customWidth="1"/>
    <col min="12137" max="12137" width="36.5703125" style="141" customWidth="1"/>
    <col min="12138" max="12140" width="36.85546875" style="141" customWidth="1"/>
    <col min="12141" max="12141" width="36.5703125" style="141" customWidth="1"/>
    <col min="12142" max="12149" width="36.85546875" style="141" customWidth="1"/>
    <col min="12150" max="12150" width="36.5703125" style="141" customWidth="1"/>
    <col min="12151" max="12288" width="36.85546875" style="141"/>
    <col min="12289" max="12289" width="18.5703125" style="141" customWidth="1"/>
    <col min="12290" max="12298" width="31.42578125" style="141" customWidth="1"/>
    <col min="12299" max="12315" width="36.85546875" style="141" customWidth="1"/>
    <col min="12316" max="12316" width="37" style="141" customWidth="1"/>
    <col min="12317" max="12332" width="36.85546875" style="141" customWidth="1"/>
    <col min="12333" max="12333" width="37.140625" style="141" customWidth="1"/>
    <col min="12334" max="12335" width="36.85546875" style="141" customWidth="1"/>
    <col min="12336" max="12336" width="36.5703125" style="141" customWidth="1"/>
    <col min="12337" max="12338" width="36.85546875" style="141" customWidth="1"/>
    <col min="12339" max="12339" width="36.5703125" style="141" customWidth="1"/>
    <col min="12340" max="12340" width="37" style="141" customWidth="1"/>
    <col min="12341" max="12359" width="36.85546875" style="141" customWidth="1"/>
    <col min="12360" max="12360" width="37" style="141" customWidth="1"/>
    <col min="12361" max="12378" width="36.85546875" style="141" customWidth="1"/>
    <col min="12379" max="12379" width="36.5703125" style="141" customWidth="1"/>
    <col min="12380" max="12392" width="36.85546875" style="141" customWidth="1"/>
    <col min="12393" max="12393" width="36.5703125" style="141" customWidth="1"/>
    <col min="12394" max="12396" width="36.85546875" style="141" customWidth="1"/>
    <col min="12397" max="12397" width="36.5703125" style="141" customWidth="1"/>
    <col min="12398" max="12405" width="36.85546875" style="141" customWidth="1"/>
    <col min="12406" max="12406" width="36.5703125" style="141" customWidth="1"/>
    <col min="12407" max="12544" width="36.85546875" style="141"/>
    <col min="12545" max="12545" width="18.5703125" style="141" customWidth="1"/>
    <col min="12546" max="12554" width="31.42578125" style="141" customWidth="1"/>
    <col min="12555" max="12571" width="36.85546875" style="141" customWidth="1"/>
    <col min="12572" max="12572" width="37" style="141" customWidth="1"/>
    <col min="12573" max="12588" width="36.85546875" style="141" customWidth="1"/>
    <col min="12589" max="12589" width="37.140625" style="141" customWidth="1"/>
    <col min="12590" max="12591" width="36.85546875" style="141" customWidth="1"/>
    <col min="12592" max="12592" width="36.5703125" style="141" customWidth="1"/>
    <col min="12593" max="12594" width="36.85546875" style="141" customWidth="1"/>
    <col min="12595" max="12595" width="36.5703125" style="141" customWidth="1"/>
    <col min="12596" max="12596" width="37" style="141" customWidth="1"/>
    <col min="12597" max="12615" width="36.85546875" style="141" customWidth="1"/>
    <col min="12616" max="12616" width="37" style="141" customWidth="1"/>
    <col min="12617" max="12634" width="36.85546875" style="141" customWidth="1"/>
    <col min="12635" max="12635" width="36.5703125" style="141" customWidth="1"/>
    <col min="12636" max="12648" width="36.85546875" style="141" customWidth="1"/>
    <col min="12649" max="12649" width="36.5703125" style="141" customWidth="1"/>
    <col min="12650" max="12652" width="36.85546875" style="141" customWidth="1"/>
    <col min="12653" max="12653" width="36.5703125" style="141" customWidth="1"/>
    <col min="12654" max="12661" width="36.85546875" style="141" customWidth="1"/>
    <col min="12662" max="12662" width="36.5703125" style="141" customWidth="1"/>
    <col min="12663" max="12800" width="36.85546875" style="141"/>
    <col min="12801" max="12801" width="18.5703125" style="141" customWidth="1"/>
    <col min="12802" max="12810" width="31.42578125" style="141" customWidth="1"/>
    <col min="12811" max="12827" width="36.85546875" style="141" customWidth="1"/>
    <col min="12828" max="12828" width="37" style="141" customWidth="1"/>
    <col min="12829" max="12844" width="36.85546875" style="141" customWidth="1"/>
    <col min="12845" max="12845" width="37.140625" style="141" customWidth="1"/>
    <col min="12846" max="12847" width="36.85546875" style="141" customWidth="1"/>
    <col min="12848" max="12848" width="36.5703125" style="141" customWidth="1"/>
    <col min="12849" max="12850" width="36.85546875" style="141" customWidth="1"/>
    <col min="12851" max="12851" width="36.5703125" style="141" customWidth="1"/>
    <col min="12852" max="12852" width="37" style="141" customWidth="1"/>
    <col min="12853" max="12871" width="36.85546875" style="141" customWidth="1"/>
    <col min="12872" max="12872" width="37" style="141" customWidth="1"/>
    <col min="12873" max="12890" width="36.85546875" style="141" customWidth="1"/>
    <col min="12891" max="12891" width="36.5703125" style="141" customWidth="1"/>
    <col min="12892" max="12904" width="36.85546875" style="141" customWidth="1"/>
    <col min="12905" max="12905" width="36.5703125" style="141" customWidth="1"/>
    <col min="12906" max="12908" width="36.85546875" style="141" customWidth="1"/>
    <col min="12909" max="12909" width="36.5703125" style="141" customWidth="1"/>
    <col min="12910" max="12917" width="36.85546875" style="141" customWidth="1"/>
    <col min="12918" max="12918" width="36.5703125" style="141" customWidth="1"/>
    <col min="12919" max="13056" width="36.85546875" style="141"/>
    <col min="13057" max="13057" width="18.5703125" style="141" customWidth="1"/>
    <col min="13058" max="13066" width="31.42578125" style="141" customWidth="1"/>
    <col min="13067" max="13083" width="36.85546875" style="141" customWidth="1"/>
    <col min="13084" max="13084" width="37" style="141" customWidth="1"/>
    <col min="13085" max="13100" width="36.85546875" style="141" customWidth="1"/>
    <col min="13101" max="13101" width="37.140625" style="141" customWidth="1"/>
    <col min="13102" max="13103" width="36.85546875" style="141" customWidth="1"/>
    <col min="13104" max="13104" width="36.5703125" style="141" customWidth="1"/>
    <col min="13105" max="13106" width="36.85546875" style="141" customWidth="1"/>
    <col min="13107" max="13107" width="36.5703125" style="141" customWidth="1"/>
    <col min="13108" max="13108" width="37" style="141" customWidth="1"/>
    <col min="13109" max="13127" width="36.85546875" style="141" customWidth="1"/>
    <col min="13128" max="13128" width="37" style="141" customWidth="1"/>
    <col min="13129" max="13146" width="36.85546875" style="141" customWidth="1"/>
    <col min="13147" max="13147" width="36.5703125" style="141" customWidth="1"/>
    <col min="13148" max="13160" width="36.85546875" style="141" customWidth="1"/>
    <col min="13161" max="13161" width="36.5703125" style="141" customWidth="1"/>
    <col min="13162" max="13164" width="36.85546875" style="141" customWidth="1"/>
    <col min="13165" max="13165" width="36.5703125" style="141" customWidth="1"/>
    <col min="13166" max="13173" width="36.85546875" style="141" customWidth="1"/>
    <col min="13174" max="13174" width="36.5703125" style="141" customWidth="1"/>
    <col min="13175" max="13312" width="36.85546875" style="141"/>
    <col min="13313" max="13313" width="18.5703125" style="141" customWidth="1"/>
    <col min="13314" max="13322" width="31.42578125" style="141" customWidth="1"/>
    <col min="13323" max="13339" width="36.85546875" style="141" customWidth="1"/>
    <col min="13340" max="13340" width="37" style="141" customWidth="1"/>
    <col min="13341" max="13356" width="36.85546875" style="141" customWidth="1"/>
    <col min="13357" max="13357" width="37.140625" style="141" customWidth="1"/>
    <col min="13358" max="13359" width="36.85546875" style="141" customWidth="1"/>
    <col min="13360" max="13360" width="36.5703125" style="141" customWidth="1"/>
    <col min="13361" max="13362" width="36.85546875" style="141" customWidth="1"/>
    <col min="13363" max="13363" width="36.5703125" style="141" customWidth="1"/>
    <col min="13364" max="13364" width="37" style="141" customWidth="1"/>
    <col min="13365" max="13383" width="36.85546875" style="141" customWidth="1"/>
    <col min="13384" max="13384" width="37" style="141" customWidth="1"/>
    <col min="13385" max="13402" width="36.85546875" style="141" customWidth="1"/>
    <col min="13403" max="13403" width="36.5703125" style="141" customWidth="1"/>
    <col min="13404" max="13416" width="36.85546875" style="141" customWidth="1"/>
    <col min="13417" max="13417" width="36.5703125" style="141" customWidth="1"/>
    <col min="13418" max="13420" width="36.85546875" style="141" customWidth="1"/>
    <col min="13421" max="13421" width="36.5703125" style="141" customWidth="1"/>
    <col min="13422" max="13429" width="36.85546875" style="141" customWidth="1"/>
    <col min="13430" max="13430" width="36.5703125" style="141" customWidth="1"/>
    <col min="13431" max="13568" width="36.85546875" style="141"/>
    <col min="13569" max="13569" width="18.5703125" style="141" customWidth="1"/>
    <col min="13570" max="13578" width="31.42578125" style="141" customWidth="1"/>
    <col min="13579" max="13595" width="36.85546875" style="141" customWidth="1"/>
    <col min="13596" max="13596" width="37" style="141" customWidth="1"/>
    <col min="13597" max="13612" width="36.85546875" style="141" customWidth="1"/>
    <col min="13613" max="13613" width="37.140625" style="141" customWidth="1"/>
    <col min="13614" max="13615" width="36.85546875" style="141" customWidth="1"/>
    <col min="13616" max="13616" width="36.5703125" style="141" customWidth="1"/>
    <col min="13617" max="13618" width="36.85546875" style="141" customWidth="1"/>
    <col min="13619" max="13619" width="36.5703125" style="141" customWidth="1"/>
    <col min="13620" max="13620" width="37" style="141" customWidth="1"/>
    <col min="13621" max="13639" width="36.85546875" style="141" customWidth="1"/>
    <col min="13640" max="13640" width="37" style="141" customWidth="1"/>
    <col min="13641" max="13658" width="36.85546875" style="141" customWidth="1"/>
    <col min="13659" max="13659" width="36.5703125" style="141" customWidth="1"/>
    <col min="13660" max="13672" width="36.85546875" style="141" customWidth="1"/>
    <col min="13673" max="13673" width="36.5703125" style="141" customWidth="1"/>
    <col min="13674" max="13676" width="36.85546875" style="141" customWidth="1"/>
    <col min="13677" max="13677" width="36.5703125" style="141" customWidth="1"/>
    <col min="13678" max="13685" width="36.85546875" style="141" customWidth="1"/>
    <col min="13686" max="13686" width="36.5703125" style="141" customWidth="1"/>
    <col min="13687" max="13824" width="36.85546875" style="141"/>
    <col min="13825" max="13825" width="18.5703125" style="141" customWidth="1"/>
    <col min="13826" max="13834" width="31.42578125" style="141" customWidth="1"/>
    <col min="13835" max="13851" width="36.85546875" style="141" customWidth="1"/>
    <col min="13852" max="13852" width="37" style="141" customWidth="1"/>
    <col min="13853" max="13868" width="36.85546875" style="141" customWidth="1"/>
    <col min="13869" max="13869" width="37.140625" style="141" customWidth="1"/>
    <col min="13870" max="13871" width="36.85546875" style="141" customWidth="1"/>
    <col min="13872" max="13872" width="36.5703125" style="141" customWidth="1"/>
    <col min="13873" max="13874" width="36.85546875" style="141" customWidth="1"/>
    <col min="13875" max="13875" width="36.5703125" style="141" customWidth="1"/>
    <col min="13876" max="13876" width="37" style="141" customWidth="1"/>
    <col min="13877" max="13895" width="36.85546875" style="141" customWidth="1"/>
    <col min="13896" max="13896" width="37" style="141" customWidth="1"/>
    <col min="13897" max="13914" width="36.85546875" style="141" customWidth="1"/>
    <col min="13915" max="13915" width="36.5703125" style="141" customWidth="1"/>
    <col min="13916" max="13928" width="36.85546875" style="141" customWidth="1"/>
    <col min="13929" max="13929" width="36.5703125" style="141" customWidth="1"/>
    <col min="13930" max="13932" width="36.85546875" style="141" customWidth="1"/>
    <col min="13933" max="13933" width="36.5703125" style="141" customWidth="1"/>
    <col min="13934" max="13941" width="36.85546875" style="141" customWidth="1"/>
    <col min="13942" max="13942" width="36.5703125" style="141" customWidth="1"/>
    <col min="13943" max="14080" width="36.85546875" style="141"/>
    <col min="14081" max="14081" width="18.5703125" style="141" customWidth="1"/>
    <col min="14082" max="14090" width="31.42578125" style="141" customWidth="1"/>
    <col min="14091" max="14107" width="36.85546875" style="141" customWidth="1"/>
    <col min="14108" max="14108" width="37" style="141" customWidth="1"/>
    <col min="14109" max="14124" width="36.85546875" style="141" customWidth="1"/>
    <col min="14125" max="14125" width="37.140625" style="141" customWidth="1"/>
    <col min="14126" max="14127" width="36.85546875" style="141" customWidth="1"/>
    <col min="14128" max="14128" width="36.5703125" style="141" customWidth="1"/>
    <col min="14129" max="14130" width="36.85546875" style="141" customWidth="1"/>
    <col min="14131" max="14131" width="36.5703125" style="141" customWidth="1"/>
    <col min="14132" max="14132" width="37" style="141" customWidth="1"/>
    <col min="14133" max="14151" width="36.85546875" style="141" customWidth="1"/>
    <col min="14152" max="14152" width="37" style="141" customWidth="1"/>
    <col min="14153" max="14170" width="36.85546875" style="141" customWidth="1"/>
    <col min="14171" max="14171" width="36.5703125" style="141" customWidth="1"/>
    <col min="14172" max="14184" width="36.85546875" style="141" customWidth="1"/>
    <col min="14185" max="14185" width="36.5703125" style="141" customWidth="1"/>
    <col min="14186" max="14188" width="36.85546875" style="141" customWidth="1"/>
    <col min="14189" max="14189" width="36.5703125" style="141" customWidth="1"/>
    <col min="14190" max="14197" width="36.85546875" style="141" customWidth="1"/>
    <col min="14198" max="14198" width="36.5703125" style="141" customWidth="1"/>
    <col min="14199" max="14336" width="36.85546875" style="141"/>
    <col min="14337" max="14337" width="18.5703125" style="141" customWidth="1"/>
    <col min="14338" max="14346" width="31.42578125" style="141" customWidth="1"/>
    <col min="14347" max="14363" width="36.85546875" style="141" customWidth="1"/>
    <col min="14364" max="14364" width="37" style="141" customWidth="1"/>
    <col min="14365" max="14380" width="36.85546875" style="141" customWidth="1"/>
    <col min="14381" max="14381" width="37.140625" style="141" customWidth="1"/>
    <col min="14382" max="14383" width="36.85546875" style="141" customWidth="1"/>
    <col min="14384" max="14384" width="36.5703125" style="141" customWidth="1"/>
    <col min="14385" max="14386" width="36.85546875" style="141" customWidth="1"/>
    <col min="14387" max="14387" width="36.5703125" style="141" customWidth="1"/>
    <col min="14388" max="14388" width="37" style="141" customWidth="1"/>
    <col min="14389" max="14407" width="36.85546875" style="141" customWidth="1"/>
    <col min="14408" max="14408" width="37" style="141" customWidth="1"/>
    <col min="14409" max="14426" width="36.85546875" style="141" customWidth="1"/>
    <col min="14427" max="14427" width="36.5703125" style="141" customWidth="1"/>
    <col min="14428" max="14440" width="36.85546875" style="141" customWidth="1"/>
    <col min="14441" max="14441" width="36.5703125" style="141" customWidth="1"/>
    <col min="14442" max="14444" width="36.85546875" style="141" customWidth="1"/>
    <col min="14445" max="14445" width="36.5703125" style="141" customWidth="1"/>
    <col min="14446" max="14453" width="36.85546875" style="141" customWidth="1"/>
    <col min="14454" max="14454" width="36.5703125" style="141" customWidth="1"/>
    <col min="14455" max="14592" width="36.85546875" style="141"/>
    <col min="14593" max="14593" width="18.5703125" style="141" customWidth="1"/>
    <col min="14594" max="14602" width="31.42578125" style="141" customWidth="1"/>
    <col min="14603" max="14619" width="36.85546875" style="141" customWidth="1"/>
    <col min="14620" max="14620" width="37" style="141" customWidth="1"/>
    <col min="14621" max="14636" width="36.85546875" style="141" customWidth="1"/>
    <col min="14637" max="14637" width="37.140625" style="141" customWidth="1"/>
    <col min="14638" max="14639" width="36.85546875" style="141" customWidth="1"/>
    <col min="14640" max="14640" width="36.5703125" style="141" customWidth="1"/>
    <col min="14641" max="14642" width="36.85546875" style="141" customWidth="1"/>
    <col min="14643" max="14643" width="36.5703125" style="141" customWidth="1"/>
    <col min="14644" max="14644" width="37" style="141" customWidth="1"/>
    <col min="14645" max="14663" width="36.85546875" style="141" customWidth="1"/>
    <col min="14664" max="14664" width="37" style="141" customWidth="1"/>
    <col min="14665" max="14682" width="36.85546875" style="141" customWidth="1"/>
    <col min="14683" max="14683" width="36.5703125" style="141" customWidth="1"/>
    <col min="14684" max="14696" width="36.85546875" style="141" customWidth="1"/>
    <col min="14697" max="14697" width="36.5703125" style="141" customWidth="1"/>
    <col min="14698" max="14700" width="36.85546875" style="141" customWidth="1"/>
    <col min="14701" max="14701" width="36.5703125" style="141" customWidth="1"/>
    <col min="14702" max="14709" width="36.85546875" style="141" customWidth="1"/>
    <col min="14710" max="14710" width="36.5703125" style="141" customWidth="1"/>
    <col min="14711" max="14848" width="36.85546875" style="141"/>
    <col min="14849" max="14849" width="18.5703125" style="141" customWidth="1"/>
    <col min="14850" max="14858" width="31.42578125" style="141" customWidth="1"/>
    <col min="14859" max="14875" width="36.85546875" style="141" customWidth="1"/>
    <col min="14876" max="14876" width="37" style="141" customWidth="1"/>
    <col min="14877" max="14892" width="36.85546875" style="141" customWidth="1"/>
    <col min="14893" max="14893" width="37.140625" style="141" customWidth="1"/>
    <col min="14894" max="14895" width="36.85546875" style="141" customWidth="1"/>
    <col min="14896" max="14896" width="36.5703125" style="141" customWidth="1"/>
    <col min="14897" max="14898" width="36.85546875" style="141" customWidth="1"/>
    <col min="14899" max="14899" width="36.5703125" style="141" customWidth="1"/>
    <col min="14900" max="14900" width="37" style="141" customWidth="1"/>
    <col min="14901" max="14919" width="36.85546875" style="141" customWidth="1"/>
    <col min="14920" max="14920" width="37" style="141" customWidth="1"/>
    <col min="14921" max="14938" width="36.85546875" style="141" customWidth="1"/>
    <col min="14939" max="14939" width="36.5703125" style="141" customWidth="1"/>
    <col min="14940" max="14952" width="36.85546875" style="141" customWidth="1"/>
    <col min="14953" max="14953" width="36.5703125" style="141" customWidth="1"/>
    <col min="14954" max="14956" width="36.85546875" style="141" customWidth="1"/>
    <col min="14957" max="14957" width="36.5703125" style="141" customWidth="1"/>
    <col min="14958" max="14965" width="36.85546875" style="141" customWidth="1"/>
    <col min="14966" max="14966" width="36.5703125" style="141" customWidth="1"/>
    <col min="14967" max="15104" width="36.85546875" style="141"/>
    <col min="15105" max="15105" width="18.5703125" style="141" customWidth="1"/>
    <col min="15106" max="15114" width="31.42578125" style="141" customWidth="1"/>
    <col min="15115" max="15131" width="36.85546875" style="141" customWidth="1"/>
    <col min="15132" max="15132" width="37" style="141" customWidth="1"/>
    <col min="15133" max="15148" width="36.85546875" style="141" customWidth="1"/>
    <col min="15149" max="15149" width="37.140625" style="141" customWidth="1"/>
    <col min="15150" max="15151" width="36.85546875" style="141" customWidth="1"/>
    <col min="15152" max="15152" width="36.5703125" style="141" customWidth="1"/>
    <col min="15153" max="15154" width="36.85546875" style="141" customWidth="1"/>
    <col min="15155" max="15155" width="36.5703125" style="141" customWidth="1"/>
    <col min="15156" max="15156" width="37" style="141" customWidth="1"/>
    <col min="15157" max="15175" width="36.85546875" style="141" customWidth="1"/>
    <col min="15176" max="15176" width="37" style="141" customWidth="1"/>
    <col min="15177" max="15194" width="36.85546875" style="141" customWidth="1"/>
    <col min="15195" max="15195" width="36.5703125" style="141" customWidth="1"/>
    <col min="15196" max="15208" width="36.85546875" style="141" customWidth="1"/>
    <col min="15209" max="15209" width="36.5703125" style="141" customWidth="1"/>
    <col min="15210" max="15212" width="36.85546875" style="141" customWidth="1"/>
    <col min="15213" max="15213" width="36.5703125" style="141" customWidth="1"/>
    <col min="15214" max="15221" width="36.85546875" style="141" customWidth="1"/>
    <col min="15222" max="15222" width="36.5703125" style="141" customWidth="1"/>
    <col min="15223" max="15360" width="36.85546875" style="141"/>
    <col min="15361" max="15361" width="18.5703125" style="141" customWidth="1"/>
    <col min="15362" max="15370" width="31.42578125" style="141" customWidth="1"/>
    <col min="15371" max="15387" width="36.85546875" style="141" customWidth="1"/>
    <col min="15388" max="15388" width="37" style="141" customWidth="1"/>
    <col min="15389" max="15404" width="36.85546875" style="141" customWidth="1"/>
    <col min="15405" max="15405" width="37.140625" style="141" customWidth="1"/>
    <col min="15406" max="15407" width="36.85546875" style="141" customWidth="1"/>
    <col min="15408" max="15408" width="36.5703125" style="141" customWidth="1"/>
    <col min="15409" max="15410" width="36.85546875" style="141" customWidth="1"/>
    <col min="15411" max="15411" width="36.5703125" style="141" customWidth="1"/>
    <col min="15412" max="15412" width="37" style="141" customWidth="1"/>
    <col min="15413" max="15431" width="36.85546875" style="141" customWidth="1"/>
    <col min="15432" max="15432" width="37" style="141" customWidth="1"/>
    <col min="15433" max="15450" width="36.85546875" style="141" customWidth="1"/>
    <col min="15451" max="15451" width="36.5703125" style="141" customWidth="1"/>
    <col min="15452" max="15464" width="36.85546875" style="141" customWidth="1"/>
    <col min="15465" max="15465" width="36.5703125" style="141" customWidth="1"/>
    <col min="15466" max="15468" width="36.85546875" style="141" customWidth="1"/>
    <col min="15469" max="15469" width="36.5703125" style="141" customWidth="1"/>
    <col min="15470" max="15477" width="36.85546875" style="141" customWidth="1"/>
    <col min="15478" max="15478" width="36.5703125" style="141" customWidth="1"/>
    <col min="15479" max="15616" width="36.85546875" style="141"/>
    <col min="15617" max="15617" width="18.5703125" style="141" customWidth="1"/>
    <col min="15618" max="15626" width="31.42578125" style="141" customWidth="1"/>
    <col min="15627" max="15643" width="36.85546875" style="141" customWidth="1"/>
    <col min="15644" max="15644" width="37" style="141" customWidth="1"/>
    <col min="15645" max="15660" width="36.85546875" style="141" customWidth="1"/>
    <col min="15661" max="15661" width="37.140625" style="141" customWidth="1"/>
    <col min="15662" max="15663" width="36.85546875" style="141" customWidth="1"/>
    <col min="15664" max="15664" width="36.5703125" style="141" customWidth="1"/>
    <col min="15665" max="15666" width="36.85546875" style="141" customWidth="1"/>
    <col min="15667" max="15667" width="36.5703125" style="141" customWidth="1"/>
    <col min="15668" max="15668" width="37" style="141" customWidth="1"/>
    <col min="15669" max="15687" width="36.85546875" style="141" customWidth="1"/>
    <col min="15688" max="15688" width="37" style="141" customWidth="1"/>
    <col min="15689" max="15706" width="36.85546875" style="141" customWidth="1"/>
    <col min="15707" max="15707" width="36.5703125" style="141" customWidth="1"/>
    <col min="15708" max="15720" width="36.85546875" style="141" customWidth="1"/>
    <col min="15721" max="15721" width="36.5703125" style="141" customWidth="1"/>
    <col min="15722" max="15724" width="36.85546875" style="141" customWidth="1"/>
    <col min="15725" max="15725" width="36.5703125" style="141" customWidth="1"/>
    <col min="15726" max="15733" width="36.85546875" style="141" customWidth="1"/>
    <col min="15734" max="15734" width="36.5703125" style="141" customWidth="1"/>
    <col min="15735" max="15872" width="36.85546875" style="141"/>
    <col min="15873" max="15873" width="18.5703125" style="141" customWidth="1"/>
    <col min="15874" max="15882" width="31.42578125" style="141" customWidth="1"/>
    <col min="15883" max="15899" width="36.85546875" style="141" customWidth="1"/>
    <col min="15900" max="15900" width="37" style="141" customWidth="1"/>
    <col min="15901" max="15916" width="36.85546875" style="141" customWidth="1"/>
    <col min="15917" max="15917" width="37.140625" style="141" customWidth="1"/>
    <col min="15918" max="15919" width="36.85546875" style="141" customWidth="1"/>
    <col min="15920" max="15920" width="36.5703125" style="141" customWidth="1"/>
    <col min="15921" max="15922" width="36.85546875" style="141" customWidth="1"/>
    <col min="15923" max="15923" width="36.5703125" style="141" customWidth="1"/>
    <col min="15924" max="15924" width="37" style="141" customWidth="1"/>
    <col min="15925" max="15943" width="36.85546875" style="141" customWidth="1"/>
    <col min="15944" max="15944" width="37" style="141" customWidth="1"/>
    <col min="15945" max="15962" width="36.85546875" style="141" customWidth="1"/>
    <col min="15963" max="15963" width="36.5703125" style="141" customWidth="1"/>
    <col min="15964" max="15976" width="36.85546875" style="141" customWidth="1"/>
    <col min="15977" max="15977" width="36.5703125" style="141" customWidth="1"/>
    <col min="15978" max="15980" width="36.85546875" style="141" customWidth="1"/>
    <col min="15981" max="15981" width="36.5703125" style="141" customWidth="1"/>
    <col min="15982" max="15989" width="36.85546875" style="141" customWidth="1"/>
    <col min="15990" max="15990" width="36.5703125" style="141" customWidth="1"/>
    <col min="15991" max="16128" width="36.85546875" style="141"/>
    <col min="16129" max="16129" width="18.5703125" style="141" customWidth="1"/>
    <col min="16130" max="16138" width="31.42578125" style="141" customWidth="1"/>
    <col min="16139" max="16155" width="36.85546875" style="141" customWidth="1"/>
    <col min="16156" max="16156" width="37" style="141" customWidth="1"/>
    <col min="16157" max="16172" width="36.85546875" style="141" customWidth="1"/>
    <col min="16173" max="16173" width="37.140625" style="141" customWidth="1"/>
    <col min="16174" max="16175" width="36.85546875" style="141" customWidth="1"/>
    <col min="16176" max="16176" width="36.5703125" style="141" customWidth="1"/>
    <col min="16177" max="16178" width="36.85546875" style="141" customWidth="1"/>
    <col min="16179" max="16179" width="36.5703125" style="141" customWidth="1"/>
    <col min="16180" max="16180" width="37" style="141" customWidth="1"/>
    <col min="16181" max="16199" width="36.85546875" style="141" customWidth="1"/>
    <col min="16200" max="16200" width="37" style="141" customWidth="1"/>
    <col min="16201" max="16218" width="36.85546875" style="141" customWidth="1"/>
    <col min="16219" max="16219" width="36.5703125" style="141" customWidth="1"/>
    <col min="16220" max="16232" width="36.85546875" style="141" customWidth="1"/>
    <col min="16233" max="16233" width="36.5703125" style="141" customWidth="1"/>
    <col min="16234" max="16236" width="36.85546875" style="141" customWidth="1"/>
    <col min="16237" max="16237" width="36.5703125" style="141" customWidth="1"/>
    <col min="16238" max="16245" width="36.85546875" style="141" customWidth="1"/>
    <col min="16246" max="16246" width="36.5703125" style="141" customWidth="1"/>
    <col min="16247" max="16384" width="36.85546875" style="141"/>
  </cols>
  <sheetData>
    <row r="1" spans="1:245" s="85" customFormat="1" ht="12.75" customHeight="1" x14ac:dyDescent="0.25">
      <c r="A1" s="81" t="s">
        <v>118</v>
      </c>
      <c r="B1" s="82"/>
      <c r="C1" s="83"/>
      <c r="D1" s="83"/>
      <c r="E1" s="83"/>
      <c r="F1" s="83"/>
      <c r="G1" s="83"/>
      <c r="H1" s="83"/>
      <c r="I1" s="83"/>
      <c r="J1" s="83"/>
      <c r="K1" s="84"/>
      <c r="L1" s="84"/>
      <c r="M1" s="84"/>
      <c r="N1" s="84"/>
      <c r="O1" s="84"/>
      <c r="P1" s="84"/>
      <c r="Q1" s="84"/>
      <c r="R1" s="84"/>
      <c r="S1" s="84"/>
      <c r="T1" s="84"/>
      <c r="U1" s="84"/>
      <c r="V1" s="84"/>
      <c r="W1" s="84"/>
      <c r="X1" s="84"/>
      <c r="Y1" s="84"/>
      <c r="Z1" s="84"/>
      <c r="AA1" s="84"/>
      <c r="AB1" s="84"/>
      <c r="AC1" s="84"/>
      <c r="AD1" s="84"/>
      <c r="AE1" s="84"/>
      <c r="AF1" s="84"/>
      <c r="AG1" s="84"/>
      <c r="AH1" s="84"/>
      <c r="AI1" s="84"/>
    </row>
    <row r="2" spans="1:245" s="89" customFormat="1" ht="12.75" customHeight="1" x14ac:dyDescent="0.25">
      <c r="A2" s="86" t="s">
        <v>119</v>
      </c>
      <c r="B2" s="87">
        <v>1</v>
      </c>
      <c r="C2" s="87">
        <v>2</v>
      </c>
      <c r="D2" s="87">
        <v>3</v>
      </c>
      <c r="E2" s="87">
        <v>4</v>
      </c>
      <c r="F2" s="87">
        <v>5</v>
      </c>
      <c r="G2" s="87">
        <v>6</v>
      </c>
      <c r="H2" s="87">
        <v>7</v>
      </c>
      <c r="I2" s="87">
        <v>8</v>
      </c>
      <c r="J2" s="87">
        <v>9</v>
      </c>
      <c r="K2" s="87"/>
      <c r="L2" s="87"/>
      <c r="M2" s="87"/>
      <c r="N2" s="87"/>
      <c r="O2" s="87"/>
      <c r="P2" s="87"/>
      <c r="Q2" s="87"/>
      <c r="R2" s="87"/>
      <c r="S2" s="87"/>
      <c r="T2" s="87"/>
      <c r="U2" s="87"/>
      <c r="V2" s="87"/>
      <c r="W2" s="87"/>
      <c r="X2" s="87"/>
      <c r="Y2" s="87"/>
      <c r="Z2" s="87"/>
      <c r="AA2" s="87"/>
      <c r="AB2" s="87"/>
      <c r="AC2" s="87"/>
      <c r="AD2" s="87"/>
      <c r="AE2" s="87"/>
      <c r="AF2" s="87"/>
      <c r="AG2" s="87"/>
      <c r="AH2" s="87"/>
      <c r="AI2" s="87"/>
      <c r="AJ2" s="88"/>
      <c r="AK2" s="88" t="str">
        <f t="shared" ref="AK2:CV2" si="0">IF(AK3="","",AJ2+1)</f>
        <v/>
      </c>
      <c r="AL2" s="88" t="str">
        <f t="shared" si="0"/>
        <v/>
      </c>
      <c r="AM2" s="88" t="str">
        <f t="shared" si="0"/>
        <v/>
      </c>
      <c r="AN2" s="88" t="str">
        <f t="shared" si="0"/>
        <v/>
      </c>
      <c r="AO2" s="88" t="str">
        <f t="shared" si="0"/>
        <v/>
      </c>
      <c r="AP2" s="88" t="str">
        <f t="shared" si="0"/>
        <v/>
      </c>
      <c r="AQ2" s="88" t="str">
        <f t="shared" si="0"/>
        <v/>
      </c>
      <c r="AR2" s="88" t="str">
        <f t="shared" si="0"/>
        <v/>
      </c>
      <c r="AS2" s="88" t="str">
        <f t="shared" si="0"/>
        <v/>
      </c>
      <c r="AT2" s="88" t="str">
        <f t="shared" si="0"/>
        <v/>
      </c>
      <c r="AU2" s="88" t="str">
        <f t="shared" si="0"/>
        <v/>
      </c>
      <c r="AV2" s="88" t="str">
        <f t="shared" si="0"/>
        <v/>
      </c>
      <c r="AW2" s="88" t="str">
        <f t="shared" si="0"/>
        <v/>
      </c>
      <c r="AX2" s="88" t="str">
        <f t="shared" si="0"/>
        <v/>
      </c>
      <c r="AY2" s="88" t="str">
        <f t="shared" si="0"/>
        <v/>
      </c>
      <c r="AZ2" s="88" t="str">
        <f t="shared" si="0"/>
        <v/>
      </c>
      <c r="BA2" s="88" t="str">
        <f t="shared" si="0"/>
        <v/>
      </c>
      <c r="BB2" s="88" t="str">
        <f t="shared" si="0"/>
        <v/>
      </c>
      <c r="BC2" s="88" t="str">
        <f t="shared" si="0"/>
        <v/>
      </c>
      <c r="BD2" s="88" t="str">
        <f t="shared" si="0"/>
        <v/>
      </c>
      <c r="BE2" s="88" t="str">
        <f t="shared" si="0"/>
        <v/>
      </c>
      <c r="BF2" s="88" t="str">
        <f t="shared" si="0"/>
        <v/>
      </c>
      <c r="BG2" s="88" t="str">
        <f t="shared" si="0"/>
        <v/>
      </c>
      <c r="BH2" s="88" t="str">
        <f t="shared" si="0"/>
        <v/>
      </c>
      <c r="BI2" s="88" t="str">
        <f t="shared" si="0"/>
        <v/>
      </c>
      <c r="BJ2" s="88" t="str">
        <f t="shared" si="0"/>
        <v/>
      </c>
      <c r="BK2" s="88" t="str">
        <f t="shared" si="0"/>
        <v/>
      </c>
      <c r="BL2" s="88" t="str">
        <f t="shared" si="0"/>
        <v/>
      </c>
      <c r="BM2" s="88" t="str">
        <f t="shared" si="0"/>
        <v/>
      </c>
      <c r="BN2" s="88" t="str">
        <f t="shared" si="0"/>
        <v/>
      </c>
      <c r="BO2" s="88" t="str">
        <f t="shared" si="0"/>
        <v/>
      </c>
      <c r="BP2" s="88" t="str">
        <f t="shared" si="0"/>
        <v/>
      </c>
      <c r="BQ2" s="88" t="str">
        <f t="shared" si="0"/>
        <v/>
      </c>
      <c r="BR2" s="88" t="str">
        <f t="shared" si="0"/>
        <v/>
      </c>
      <c r="BS2" s="88" t="str">
        <f t="shared" si="0"/>
        <v/>
      </c>
      <c r="BT2" s="88" t="str">
        <f t="shared" si="0"/>
        <v/>
      </c>
      <c r="BU2" s="88" t="str">
        <f t="shared" si="0"/>
        <v/>
      </c>
      <c r="BV2" s="88" t="str">
        <f t="shared" si="0"/>
        <v/>
      </c>
      <c r="BW2" s="88" t="str">
        <f t="shared" si="0"/>
        <v/>
      </c>
      <c r="BX2" s="88" t="str">
        <f t="shared" si="0"/>
        <v/>
      </c>
      <c r="BY2" s="88" t="str">
        <f t="shared" si="0"/>
        <v/>
      </c>
      <c r="BZ2" s="88" t="str">
        <f t="shared" si="0"/>
        <v/>
      </c>
      <c r="CA2" s="88" t="str">
        <f t="shared" si="0"/>
        <v/>
      </c>
      <c r="CB2" s="88" t="str">
        <f t="shared" si="0"/>
        <v/>
      </c>
      <c r="CC2" s="88" t="str">
        <f t="shared" si="0"/>
        <v/>
      </c>
      <c r="CD2" s="88" t="str">
        <f t="shared" si="0"/>
        <v/>
      </c>
      <c r="CE2" s="88" t="str">
        <f t="shared" si="0"/>
        <v/>
      </c>
      <c r="CF2" s="88" t="str">
        <f t="shared" si="0"/>
        <v/>
      </c>
      <c r="CG2" s="88" t="str">
        <f t="shared" si="0"/>
        <v/>
      </c>
      <c r="CH2" s="88" t="str">
        <f t="shared" si="0"/>
        <v/>
      </c>
      <c r="CI2" s="88" t="str">
        <f t="shared" si="0"/>
        <v/>
      </c>
      <c r="CJ2" s="88" t="str">
        <f t="shared" si="0"/>
        <v/>
      </c>
      <c r="CK2" s="88" t="str">
        <f t="shared" si="0"/>
        <v/>
      </c>
      <c r="CL2" s="88" t="str">
        <f t="shared" si="0"/>
        <v/>
      </c>
      <c r="CM2" s="88" t="str">
        <f t="shared" si="0"/>
        <v/>
      </c>
      <c r="CN2" s="88" t="str">
        <f t="shared" si="0"/>
        <v/>
      </c>
      <c r="CO2" s="88" t="str">
        <f t="shared" si="0"/>
        <v/>
      </c>
      <c r="CP2" s="88" t="str">
        <f t="shared" si="0"/>
        <v/>
      </c>
      <c r="CQ2" s="88" t="str">
        <f t="shared" si="0"/>
        <v/>
      </c>
      <c r="CR2" s="88" t="str">
        <f t="shared" si="0"/>
        <v/>
      </c>
      <c r="CS2" s="88" t="str">
        <f t="shared" si="0"/>
        <v/>
      </c>
      <c r="CT2" s="88" t="str">
        <f t="shared" si="0"/>
        <v/>
      </c>
      <c r="CU2" s="88" t="str">
        <f t="shared" si="0"/>
        <v/>
      </c>
      <c r="CV2" s="88" t="str">
        <f t="shared" si="0"/>
        <v/>
      </c>
      <c r="CW2" s="88" t="str">
        <f t="shared" ref="CW2:FH2" si="1">IF(CW3="","",CV2+1)</f>
        <v/>
      </c>
      <c r="CX2" s="88" t="str">
        <f t="shared" si="1"/>
        <v/>
      </c>
      <c r="CY2" s="88" t="str">
        <f t="shared" si="1"/>
        <v/>
      </c>
      <c r="CZ2" s="88" t="str">
        <f t="shared" si="1"/>
        <v/>
      </c>
      <c r="DA2" s="88" t="str">
        <f t="shared" si="1"/>
        <v/>
      </c>
      <c r="DB2" s="88" t="str">
        <f t="shared" si="1"/>
        <v/>
      </c>
      <c r="DC2" s="88" t="str">
        <f t="shared" si="1"/>
        <v/>
      </c>
      <c r="DD2" s="88" t="str">
        <f t="shared" si="1"/>
        <v/>
      </c>
      <c r="DE2" s="88" t="str">
        <f t="shared" si="1"/>
        <v/>
      </c>
      <c r="DF2" s="88" t="str">
        <f t="shared" si="1"/>
        <v/>
      </c>
      <c r="DG2" s="88" t="str">
        <f t="shared" si="1"/>
        <v/>
      </c>
      <c r="DH2" s="88" t="str">
        <f t="shared" si="1"/>
        <v/>
      </c>
      <c r="DI2" s="88" t="str">
        <f t="shared" si="1"/>
        <v/>
      </c>
      <c r="DJ2" s="88" t="str">
        <f t="shared" si="1"/>
        <v/>
      </c>
      <c r="DK2" s="88" t="str">
        <f t="shared" si="1"/>
        <v/>
      </c>
      <c r="DL2" s="88" t="str">
        <f t="shared" si="1"/>
        <v/>
      </c>
      <c r="DM2" s="88" t="str">
        <f t="shared" si="1"/>
        <v/>
      </c>
      <c r="DN2" s="88" t="str">
        <f t="shared" si="1"/>
        <v/>
      </c>
      <c r="DO2" s="88" t="str">
        <f t="shared" si="1"/>
        <v/>
      </c>
      <c r="DP2" s="88" t="str">
        <f t="shared" si="1"/>
        <v/>
      </c>
      <c r="DQ2" s="88" t="str">
        <f t="shared" si="1"/>
        <v/>
      </c>
      <c r="DR2" s="88" t="str">
        <f t="shared" si="1"/>
        <v/>
      </c>
      <c r="DS2" s="88" t="str">
        <f t="shared" si="1"/>
        <v/>
      </c>
      <c r="DT2" s="88" t="str">
        <f t="shared" si="1"/>
        <v/>
      </c>
      <c r="DU2" s="88" t="str">
        <f t="shared" si="1"/>
        <v/>
      </c>
      <c r="DV2" s="88" t="str">
        <f t="shared" si="1"/>
        <v/>
      </c>
      <c r="DW2" s="88" t="str">
        <f t="shared" si="1"/>
        <v/>
      </c>
      <c r="DX2" s="88" t="str">
        <f t="shared" si="1"/>
        <v/>
      </c>
      <c r="DY2" s="88" t="str">
        <f t="shared" si="1"/>
        <v/>
      </c>
      <c r="DZ2" s="88" t="str">
        <f t="shared" si="1"/>
        <v/>
      </c>
      <c r="EA2" s="88" t="str">
        <f t="shared" si="1"/>
        <v/>
      </c>
      <c r="EB2" s="88" t="str">
        <f t="shared" si="1"/>
        <v/>
      </c>
      <c r="EC2" s="88" t="str">
        <f t="shared" si="1"/>
        <v/>
      </c>
      <c r="ED2" s="88" t="str">
        <f t="shared" si="1"/>
        <v/>
      </c>
      <c r="EE2" s="88" t="str">
        <f t="shared" si="1"/>
        <v/>
      </c>
      <c r="EF2" s="88" t="str">
        <f t="shared" si="1"/>
        <v/>
      </c>
      <c r="EG2" s="88" t="str">
        <f t="shared" si="1"/>
        <v/>
      </c>
      <c r="EH2" s="88" t="str">
        <f t="shared" si="1"/>
        <v/>
      </c>
      <c r="EI2" s="88" t="str">
        <f t="shared" si="1"/>
        <v/>
      </c>
      <c r="EJ2" s="88" t="str">
        <f t="shared" si="1"/>
        <v/>
      </c>
      <c r="EK2" s="88" t="str">
        <f t="shared" si="1"/>
        <v/>
      </c>
      <c r="EL2" s="88" t="str">
        <f t="shared" si="1"/>
        <v/>
      </c>
      <c r="EM2" s="88" t="str">
        <f t="shared" si="1"/>
        <v/>
      </c>
      <c r="EN2" s="88" t="str">
        <f t="shared" si="1"/>
        <v/>
      </c>
      <c r="EO2" s="88" t="str">
        <f t="shared" si="1"/>
        <v/>
      </c>
      <c r="EP2" s="88" t="str">
        <f t="shared" si="1"/>
        <v/>
      </c>
      <c r="EQ2" s="88" t="str">
        <f t="shared" si="1"/>
        <v/>
      </c>
      <c r="ER2" s="88" t="str">
        <f t="shared" si="1"/>
        <v/>
      </c>
      <c r="ES2" s="88" t="str">
        <f t="shared" si="1"/>
        <v/>
      </c>
      <c r="ET2" s="88" t="str">
        <f t="shared" si="1"/>
        <v/>
      </c>
      <c r="EU2" s="88" t="str">
        <f t="shared" si="1"/>
        <v/>
      </c>
      <c r="EV2" s="88" t="str">
        <f t="shared" si="1"/>
        <v/>
      </c>
      <c r="EW2" s="88" t="str">
        <f t="shared" si="1"/>
        <v/>
      </c>
      <c r="EX2" s="88" t="str">
        <f t="shared" si="1"/>
        <v/>
      </c>
      <c r="EY2" s="88" t="str">
        <f t="shared" si="1"/>
        <v/>
      </c>
      <c r="EZ2" s="88" t="str">
        <f t="shared" si="1"/>
        <v/>
      </c>
      <c r="FA2" s="88" t="str">
        <f t="shared" si="1"/>
        <v/>
      </c>
      <c r="FB2" s="88" t="str">
        <f t="shared" si="1"/>
        <v/>
      </c>
      <c r="FC2" s="88" t="str">
        <f t="shared" si="1"/>
        <v/>
      </c>
      <c r="FD2" s="88" t="str">
        <f t="shared" si="1"/>
        <v/>
      </c>
      <c r="FE2" s="88" t="str">
        <f t="shared" si="1"/>
        <v/>
      </c>
      <c r="FF2" s="88" t="str">
        <f t="shared" si="1"/>
        <v/>
      </c>
      <c r="FG2" s="88" t="str">
        <f t="shared" si="1"/>
        <v/>
      </c>
      <c r="FH2" s="88" t="str">
        <f t="shared" si="1"/>
        <v/>
      </c>
      <c r="FI2" s="88" t="str">
        <f t="shared" ref="FI2:HT2" si="2">IF(FI3="","",FH2+1)</f>
        <v/>
      </c>
      <c r="FJ2" s="88" t="str">
        <f t="shared" si="2"/>
        <v/>
      </c>
      <c r="FK2" s="88" t="str">
        <f t="shared" si="2"/>
        <v/>
      </c>
      <c r="FL2" s="88" t="str">
        <f t="shared" si="2"/>
        <v/>
      </c>
      <c r="FM2" s="88" t="str">
        <f t="shared" si="2"/>
        <v/>
      </c>
      <c r="FN2" s="88" t="str">
        <f t="shared" si="2"/>
        <v/>
      </c>
      <c r="FO2" s="88" t="str">
        <f t="shared" si="2"/>
        <v/>
      </c>
      <c r="FP2" s="88" t="str">
        <f t="shared" si="2"/>
        <v/>
      </c>
      <c r="FQ2" s="88" t="str">
        <f t="shared" si="2"/>
        <v/>
      </c>
      <c r="FR2" s="88" t="str">
        <f t="shared" si="2"/>
        <v/>
      </c>
      <c r="FS2" s="88" t="str">
        <f t="shared" si="2"/>
        <v/>
      </c>
      <c r="FT2" s="88" t="str">
        <f t="shared" si="2"/>
        <v/>
      </c>
      <c r="FU2" s="88" t="str">
        <f t="shared" si="2"/>
        <v/>
      </c>
      <c r="FV2" s="88" t="str">
        <f t="shared" si="2"/>
        <v/>
      </c>
      <c r="FW2" s="88" t="str">
        <f t="shared" si="2"/>
        <v/>
      </c>
      <c r="FX2" s="88" t="str">
        <f t="shared" si="2"/>
        <v/>
      </c>
      <c r="FY2" s="88" t="str">
        <f t="shared" si="2"/>
        <v/>
      </c>
      <c r="FZ2" s="88" t="str">
        <f t="shared" si="2"/>
        <v/>
      </c>
      <c r="GA2" s="88" t="str">
        <f t="shared" si="2"/>
        <v/>
      </c>
      <c r="GB2" s="88" t="str">
        <f t="shared" si="2"/>
        <v/>
      </c>
      <c r="GC2" s="88" t="str">
        <f t="shared" si="2"/>
        <v/>
      </c>
      <c r="GD2" s="88" t="str">
        <f t="shared" si="2"/>
        <v/>
      </c>
      <c r="GE2" s="88" t="str">
        <f t="shared" si="2"/>
        <v/>
      </c>
      <c r="GF2" s="88" t="str">
        <f t="shared" si="2"/>
        <v/>
      </c>
      <c r="GG2" s="88" t="str">
        <f t="shared" si="2"/>
        <v/>
      </c>
      <c r="GH2" s="88" t="str">
        <f t="shared" si="2"/>
        <v/>
      </c>
      <c r="GI2" s="88" t="str">
        <f t="shared" si="2"/>
        <v/>
      </c>
      <c r="GJ2" s="88" t="str">
        <f t="shared" si="2"/>
        <v/>
      </c>
      <c r="GK2" s="88" t="str">
        <f t="shared" si="2"/>
        <v/>
      </c>
      <c r="GL2" s="88" t="str">
        <f t="shared" si="2"/>
        <v/>
      </c>
      <c r="GM2" s="88" t="str">
        <f t="shared" si="2"/>
        <v/>
      </c>
      <c r="GN2" s="88" t="str">
        <f t="shared" si="2"/>
        <v/>
      </c>
      <c r="GO2" s="88" t="str">
        <f t="shared" si="2"/>
        <v/>
      </c>
      <c r="GP2" s="88" t="str">
        <f t="shared" si="2"/>
        <v/>
      </c>
      <c r="GQ2" s="88" t="str">
        <f t="shared" si="2"/>
        <v/>
      </c>
      <c r="GR2" s="88" t="str">
        <f t="shared" si="2"/>
        <v/>
      </c>
      <c r="GS2" s="88" t="str">
        <f t="shared" si="2"/>
        <v/>
      </c>
      <c r="GT2" s="88" t="str">
        <f t="shared" si="2"/>
        <v/>
      </c>
      <c r="GU2" s="88" t="str">
        <f t="shared" si="2"/>
        <v/>
      </c>
      <c r="GV2" s="88" t="str">
        <f t="shared" si="2"/>
        <v/>
      </c>
      <c r="GW2" s="88" t="str">
        <f t="shared" si="2"/>
        <v/>
      </c>
      <c r="GX2" s="88" t="str">
        <f t="shared" si="2"/>
        <v/>
      </c>
      <c r="GY2" s="88" t="str">
        <f t="shared" si="2"/>
        <v/>
      </c>
      <c r="GZ2" s="88" t="str">
        <f t="shared" si="2"/>
        <v/>
      </c>
      <c r="HA2" s="88" t="str">
        <f t="shared" si="2"/>
        <v/>
      </c>
      <c r="HB2" s="88" t="str">
        <f t="shared" si="2"/>
        <v/>
      </c>
      <c r="HC2" s="88" t="str">
        <f t="shared" si="2"/>
        <v/>
      </c>
      <c r="HD2" s="88" t="str">
        <f t="shared" si="2"/>
        <v/>
      </c>
      <c r="HE2" s="88" t="str">
        <f t="shared" si="2"/>
        <v/>
      </c>
      <c r="HF2" s="88" t="str">
        <f t="shared" si="2"/>
        <v/>
      </c>
      <c r="HG2" s="88" t="str">
        <f t="shared" si="2"/>
        <v/>
      </c>
      <c r="HH2" s="88" t="str">
        <f t="shared" si="2"/>
        <v/>
      </c>
      <c r="HI2" s="88" t="str">
        <f t="shared" si="2"/>
        <v/>
      </c>
      <c r="HJ2" s="88" t="str">
        <f t="shared" si="2"/>
        <v/>
      </c>
      <c r="HK2" s="88" t="str">
        <f t="shared" si="2"/>
        <v/>
      </c>
      <c r="HL2" s="88" t="str">
        <f t="shared" si="2"/>
        <v/>
      </c>
      <c r="HM2" s="88" t="str">
        <f t="shared" si="2"/>
        <v/>
      </c>
      <c r="HN2" s="88" t="str">
        <f t="shared" si="2"/>
        <v/>
      </c>
      <c r="HO2" s="88" t="str">
        <f t="shared" si="2"/>
        <v/>
      </c>
      <c r="HP2" s="88" t="str">
        <f t="shared" si="2"/>
        <v/>
      </c>
      <c r="HQ2" s="88" t="str">
        <f t="shared" si="2"/>
        <v/>
      </c>
      <c r="HR2" s="88" t="str">
        <f t="shared" si="2"/>
        <v/>
      </c>
      <c r="HS2" s="88" t="str">
        <f t="shared" si="2"/>
        <v/>
      </c>
      <c r="HT2" s="88" t="str">
        <f t="shared" si="2"/>
        <v/>
      </c>
      <c r="HU2" s="88" t="str">
        <f t="shared" ref="HU2:IK2" si="3">IF(HU3="","",HT2+1)</f>
        <v/>
      </c>
      <c r="HV2" s="88" t="str">
        <f t="shared" si="3"/>
        <v/>
      </c>
      <c r="HW2" s="88" t="str">
        <f t="shared" si="3"/>
        <v/>
      </c>
      <c r="HX2" s="88" t="str">
        <f t="shared" si="3"/>
        <v/>
      </c>
      <c r="HY2" s="88" t="str">
        <f t="shared" si="3"/>
        <v/>
      </c>
      <c r="HZ2" s="88" t="str">
        <f t="shared" si="3"/>
        <v/>
      </c>
      <c r="IA2" s="88" t="str">
        <f t="shared" si="3"/>
        <v/>
      </c>
      <c r="IB2" s="88" t="str">
        <f t="shared" si="3"/>
        <v/>
      </c>
      <c r="IC2" s="88" t="str">
        <f t="shared" si="3"/>
        <v/>
      </c>
      <c r="ID2" s="88" t="str">
        <f t="shared" si="3"/>
        <v/>
      </c>
      <c r="IE2" s="88" t="str">
        <f t="shared" si="3"/>
        <v/>
      </c>
      <c r="IF2" s="88" t="str">
        <f t="shared" si="3"/>
        <v/>
      </c>
      <c r="IG2" s="88" t="str">
        <f t="shared" si="3"/>
        <v/>
      </c>
      <c r="IH2" s="88" t="str">
        <f t="shared" si="3"/>
        <v/>
      </c>
      <c r="II2" s="88" t="str">
        <f t="shared" si="3"/>
        <v/>
      </c>
      <c r="IJ2" s="88" t="str">
        <f t="shared" si="3"/>
        <v/>
      </c>
      <c r="IK2" s="88" t="str">
        <f t="shared" si="3"/>
        <v/>
      </c>
    </row>
    <row r="3" spans="1:245" s="94" customFormat="1" x14ac:dyDescent="0.2">
      <c r="A3" s="90" t="s">
        <v>120</v>
      </c>
      <c r="C3" s="91"/>
      <c r="D3" s="92"/>
      <c r="E3" s="92"/>
      <c r="F3" s="93"/>
      <c r="G3" s="91"/>
      <c r="H3" s="91"/>
      <c r="I3" s="91"/>
      <c r="J3" s="91"/>
      <c r="K3" s="92"/>
      <c r="L3" s="92"/>
      <c r="M3" s="92"/>
      <c r="N3" s="92"/>
      <c r="O3" s="92"/>
      <c r="P3" s="92"/>
      <c r="Q3" s="92"/>
      <c r="R3" s="92"/>
      <c r="S3" s="92"/>
      <c r="T3" s="92"/>
      <c r="U3" s="92"/>
      <c r="V3" s="92"/>
      <c r="W3" s="92"/>
      <c r="X3" s="92"/>
      <c r="Y3" s="92"/>
      <c r="Z3" s="92"/>
      <c r="AA3" s="92"/>
      <c r="AB3" s="92"/>
      <c r="AC3" s="92"/>
      <c r="AD3" s="92"/>
      <c r="AE3" s="92"/>
      <c r="AF3" s="92"/>
      <c r="AG3" s="92"/>
      <c r="AH3" s="92"/>
      <c r="AI3" s="92"/>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row>
    <row r="4" spans="1:245" s="94" customFormat="1" ht="38.25" x14ac:dyDescent="0.2">
      <c r="A4" s="90" t="s">
        <v>121</v>
      </c>
      <c r="B4" s="91" t="s">
        <v>290</v>
      </c>
      <c r="C4" s="96"/>
      <c r="D4" s="91"/>
      <c r="E4" s="91"/>
      <c r="F4" s="93"/>
      <c r="G4" s="91"/>
      <c r="H4" s="91"/>
      <c r="I4" s="91"/>
      <c r="J4" s="91"/>
      <c r="K4" s="92"/>
      <c r="L4" s="91"/>
      <c r="M4" s="91"/>
      <c r="N4" s="91"/>
      <c r="O4" s="92"/>
      <c r="P4" s="92"/>
      <c r="Q4" s="91"/>
      <c r="R4" s="91"/>
      <c r="S4" s="91"/>
      <c r="T4" s="91"/>
      <c r="U4" s="91"/>
      <c r="V4" s="91"/>
      <c r="W4" s="91"/>
      <c r="X4" s="97"/>
      <c r="Y4" s="91"/>
      <c r="Z4" s="92"/>
      <c r="AA4" s="91"/>
      <c r="AB4" s="91"/>
      <c r="AC4" s="92"/>
      <c r="AD4" s="92"/>
      <c r="AE4" s="92"/>
      <c r="AF4" s="92"/>
      <c r="AG4" s="92"/>
      <c r="AH4" s="92"/>
      <c r="AI4" s="92"/>
      <c r="AQ4" s="98"/>
      <c r="AR4" s="98"/>
      <c r="AS4" s="98"/>
      <c r="AT4" s="98"/>
      <c r="AU4" s="98"/>
      <c r="AV4" s="98"/>
      <c r="AW4" s="98"/>
      <c r="GA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row>
    <row r="5" spans="1:245" s="103" customFormat="1" x14ac:dyDescent="0.2">
      <c r="A5" s="99" t="s">
        <v>122</v>
      </c>
      <c r="B5" s="100" t="s">
        <v>286</v>
      </c>
      <c r="C5" s="100"/>
      <c r="D5" s="100"/>
      <c r="E5" s="101"/>
      <c r="F5" s="102"/>
      <c r="G5" s="100"/>
      <c r="H5" s="100"/>
      <c r="I5" s="100"/>
      <c r="J5" s="100"/>
      <c r="K5" s="100"/>
      <c r="L5" s="101"/>
      <c r="M5" s="100"/>
      <c r="N5" s="101"/>
      <c r="O5" s="101"/>
      <c r="P5" s="101"/>
      <c r="Q5" s="100"/>
      <c r="R5" s="101"/>
      <c r="S5" s="100"/>
      <c r="T5" s="101"/>
      <c r="U5" s="100"/>
      <c r="V5" s="101"/>
      <c r="W5" s="100"/>
      <c r="X5" s="101"/>
      <c r="Y5" s="100"/>
      <c r="Z5" s="100"/>
      <c r="AA5" s="101"/>
      <c r="AB5" s="101"/>
      <c r="AC5" s="101"/>
      <c r="AD5" s="101"/>
      <c r="AE5" s="101"/>
      <c r="AF5" s="101"/>
      <c r="AG5" s="101"/>
      <c r="AH5" s="101"/>
      <c r="AI5" s="101"/>
      <c r="DO5" s="104"/>
      <c r="GC5" s="105"/>
      <c r="GD5" s="105"/>
      <c r="GE5" s="105"/>
      <c r="GF5" s="105"/>
      <c r="GG5" s="105"/>
      <c r="GH5" s="105"/>
      <c r="GI5" s="105"/>
      <c r="GJ5" s="105"/>
      <c r="GK5" s="105"/>
      <c r="GL5" s="105"/>
      <c r="GM5" s="105"/>
      <c r="GN5" s="105"/>
      <c r="GO5" s="105"/>
      <c r="GP5" s="105"/>
      <c r="GQ5" s="105"/>
      <c r="GR5" s="105"/>
      <c r="GS5" s="105"/>
      <c r="GT5" s="105"/>
      <c r="GU5" s="105"/>
      <c r="GV5" s="105"/>
      <c r="GW5" s="106"/>
      <c r="GX5" s="105"/>
      <c r="GY5" s="105"/>
      <c r="GZ5" s="105"/>
      <c r="HA5" s="105"/>
      <c r="HB5" s="105"/>
    </row>
    <row r="6" spans="1:245" s="103" customFormat="1" x14ac:dyDescent="0.2">
      <c r="A6" s="99" t="s">
        <v>123</v>
      </c>
      <c r="B6" s="100"/>
      <c r="C6" s="100"/>
      <c r="D6" s="101"/>
      <c r="E6" s="101"/>
      <c r="F6" s="102"/>
      <c r="G6" s="100"/>
      <c r="H6" s="100"/>
      <c r="I6" s="100"/>
      <c r="J6" s="100"/>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row>
    <row r="7" spans="1:245" s="110" customFormat="1" x14ac:dyDescent="0.2">
      <c r="A7" s="90" t="s">
        <v>124</v>
      </c>
      <c r="B7" s="107" t="s">
        <v>287</v>
      </c>
      <c r="C7" s="107"/>
      <c r="D7" s="107"/>
      <c r="E7" s="108"/>
      <c r="F7" s="109"/>
      <c r="G7" s="107"/>
      <c r="H7" s="107"/>
      <c r="I7" s="107"/>
      <c r="J7" s="107"/>
      <c r="K7" s="108"/>
      <c r="L7" s="108"/>
      <c r="M7" s="107"/>
      <c r="N7" s="108"/>
      <c r="O7" s="108"/>
      <c r="P7" s="108"/>
      <c r="Q7" s="107"/>
      <c r="R7" s="108"/>
      <c r="S7" s="107"/>
      <c r="T7" s="108"/>
      <c r="U7" s="108"/>
      <c r="V7" s="108"/>
      <c r="W7" s="108"/>
      <c r="X7" s="108"/>
      <c r="Y7" s="108"/>
      <c r="Z7" s="108"/>
      <c r="AA7" s="108"/>
      <c r="AB7" s="108"/>
      <c r="AC7" s="108"/>
      <c r="AD7" s="108"/>
      <c r="AE7" s="108"/>
      <c r="AF7" s="108"/>
      <c r="AG7" s="108"/>
      <c r="AH7" s="108"/>
      <c r="AI7" s="108"/>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row>
    <row r="8" spans="1:245" s="110" customFormat="1" x14ac:dyDescent="0.2">
      <c r="A8" s="90" t="s">
        <v>125</v>
      </c>
      <c r="B8" s="107" t="s">
        <v>288</v>
      </c>
      <c r="C8" s="107"/>
      <c r="D8" s="108"/>
      <c r="E8" s="108"/>
      <c r="F8" s="109"/>
      <c r="G8" s="107"/>
      <c r="H8" s="107"/>
      <c r="I8" s="107"/>
      <c r="J8" s="107"/>
      <c r="K8" s="108"/>
      <c r="L8" s="108"/>
      <c r="M8" s="108"/>
      <c r="N8" s="107"/>
      <c r="O8" s="108"/>
      <c r="P8" s="108"/>
      <c r="Q8" s="108"/>
      <c r="R8" s="108"/>
      <c r="S8" s="107"/>
      <c r="T8" s="108"/>
      <c r="U8" s="108"/>
      <c r="V8" s="108"/>
      <c r="W8" s="108"/>
      <c r="X8" s="108"/>
      <c r="Y8" s="108"/>
      <c r="Z8" s="108"/>
      <c r="AA8" s="108"/>
      <c r="AB8" s="108"/>
      <c r="AC8" s="108"/>
      <c r="AD8" s="108"/>
      <c r="AE8" s="108"/>
      <c r="AF8" s="108"/>
      <c r="AG8" s="108"/>
      <c r="AH8" s="108"/>
      <c r="AI8" s="108"/>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row>
    <row r="9" spans="1:245" s="103" customFormat="1" x14ac:dyDescent="0.2">
      <c r="A9" s="99" t="s">
        <v>126</v>
      </c>
      <c r="B9" s="100"/>
      <c r="C9" s="112"/>
      <c r="D9" s="112"/>
      <c r="E9" s="101"/>
      <c r="F9" s="102"/>
      <c r="G9" s="100"/>
      <c r="H9" s="100"/>
      <c r="I9" s="100"/>
      <c r="J9" s="100"/>
      <c r="K9" s="101"/>
      <c r="L9" s="100"/>
      <c r="M9" s="100"/>
      <c r="N9" s="101"/>
      <c r="O9" s="101"/>
      <c r="P9" s="101"/>
      <c r="Q9" s="112"/>
      <c r="R9" s="101"/>
      <c r="S9" s="100"/>
      <c r="T9" s="100"/>
      <c r="U9" s="100"/>
      <c r="V9" s="101"/>
      <c r="W9" s="101"/>
      <c r="X9" s="101"/>
      <c r="Y9" s="101"/>
      <c r="Z9" s="101"/>
      <c r="AA9" s="101"/>
      <c r="AB9" s="101"/>
      <c r="AC9" s="101"/>
      <c r="AD9" s="101"/>
      <c r="AE9" s="101"/>
      <c r="AF9" s="101"/>
      <c r="AG9" s="101"/>
      <c r="AH9" s="101"/>
      <c r="AI9" s="101"/>
      <c r="AY9" s="104"/>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row>
    <row r="10" spans="1:245" s="103" customFormat="1" x14ac:dyDescent="0.2">
      <c r="A10" s="99" t="s">
        <v>127</v>
      </c>
      <c r="B10" s="100"/>
      <c r="C10" s="100"/>
      <c r="D10" s="100"/>
      <c r="E10" s="101"/>
      <c r="F10" s="102"/>
      <c r="G10" s="100"/>
      <c r="H10" s="100"/>
      <c r="I10" s="100"/>
      <c r="J10" s="100"/>
      <c r="K10" s="101"/>
      <c r="L10" s="101"/>
      <c r="M10" s="101"/>
      <c r="N10" s="101"/>
      <c r="O10" s="101"/>
      <c r="P10" s="101"/>
      <c r="Q10" s="100"/>
      <c r="R10" s="101"/>
      <c r="S10" s="101"/>
      <c r="T10" s="101"/>
      <c r="U10" s="101"/>
      <c r="V10" s="101"/>
      <c r="W10" s="101"/>
      <c r="X10" s="101"/>
      <c r="Y10" s="101"/>
      <c r="Z10" s="101"/>
      <c r="AA10" s="101"/>
      <c r="AB10" s="101"/>
      <c r="AC10" s="101"/>
      <c r="AD10" s="101"/>
      <c r="AE10" s="101"/>
      <c r="AF10" s="101"/>
      <c r="AG10" s="101"/>
      <c r="AH10" s="101"/>
      <c r="AI10" s="101"/>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row>
    <row r="11" spans="1:245" s="110" customFormat="1" x14ac:dyDescent="0.2">
      <c r="A11" s="90" t="s">
        <v>128</v>
      </c>
      <c r="B11" s="107"/>
      <c r="C11" s="107"/>
      <c r="D11" s="108"/>
      <c r="E11" s="108"/>
      <c r="F11" s="109"/>
      <c r="G11" s="107"/>
      <c r="H11" s="107"/>
      <c r="I11" s="107"/>
      <c r="J11" s="107"/>
      <c r="K11" s="108"/>
      <c r="L11" s="108"/>
      <c r="M11" s="108"/>
      <c r="N11" s="108"/>
      <c r="O11" s="108"/>
      <c r="P11" s="108"/>
      <c r="Q11" s="108"/>
      <c r="R11" s="108"/>
      <c r="S11" s="107"/>
      <c r="T11" s="108"/>
      <c r="U11" s="108"/>
      <c r="V11" s="108"/>
      <c r="W11" s="108"/>
      <c r="X11" s="107"/>
      <c r="Y11" s="108"/>
      <c r="Z11" s="108"/>
      <c r="AA11" s="108"/>
      <c r="AB11" s="108"/>
      <c r="AC11" s="108"/>
      <c r="AD11" s="108"/>
      <c r="AE11" s="108"/>
      <c r="AF11" s="108"/>
      <c r="AG11" s="108"/>
      <c r="AH11" s="108"/>
      <c r="AI11" s="108"/>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row>
    <row r="12" spans="1:245" s="110" customFormat="1" ht="25.5" x14ac:dyDescent="0.2">
      <c r="A12" s="90" t="s">
        <v>129</v>
      </c>
      <c r="B12" s="107"/>
      <c r="C12" s="107"/>
      <c r="D12" s="108"/>
      <c r="E12" s="108"/>
      <c r="F12" s="109"/>
      <c r="G12" s="107"/>
      <c r="H12" s="107"/>
      <c r="I12" s="107"/>
      <c r="J12" s="107"/>
      <c r="K12" s="108"/>
      <c r="L12" s="108"/>
      <c r="M12" s="108"/>
      <c r="N12" s="108"/>
      <c r="O12" s="108"/>
      <c r="P12" s="108"/>
      <c r="Q12" s="108"/>
      <c r="R12" s="108"/>
      <c r="S12" s="107"/>
      <c r="T12" s="108"/>
      <c r="U12" s="108"/>
      <c r="V12" s="108"/>
      <c r="W12" s="108"/>
      <c r="X12" s="107"/>
      <c r="Y12" s="108"/>
      <c r="Z12" s="108"/>
      <c r="AA12" s="108"/>
      <c r="AB12" s="108"/>
      <c r="AC12" s="108"/>
      <c r="AD12" s="108"/>
      <c r="AE12" s="108"/>
      <c r="AF12" s="108"/>
      <c r="AG12" s="108"/>
      <c r="AH12" s="108"/>
      <c r="AI12" s="108"/>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row>
    <row r="13" spans="1:245" s="103" customFormat="1" x14ac:dyDescent="0.2">
      <c r="A13" s="99" t="s">
        <v>130</v>
      </c>
      <c r="B13" s="100"/>
      <c r="C13" s="100"/>
      <c r="D13" s="101"/>
      <c r="E13" s="101"/>
      <c r="F13" s="102"/>
      <c r="G13" s="100"/>
      <c r="H13" s="100"/>
      <c r="I13" s="100"/>
      <c r="J13" s="100"/>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row>
    <row r="14" spans="1:245" s="103" customFormat="1" x14ac:dyDescent="0.2">
      <c r="A14" s="99" t="s">
        <v>131</v>
      </c>
      <c r="B14" s="100"/>
      <c r="C14" s="100"/>
      <c r="D14" s="101"/>
      <c r="E14" s="101"/>
      <c r="F14" s="102"/>
      <c r="G14" s="100"/>
      <c r="H14" s="100"/>
      <c r="I14" s="100"/>
      <c r="J14" s="100"/>
      <c r="K14" s="101"/>
      <c r="L14" s="101"/>
      <c r="M14" s="101"/>
      <c r="N14" s="100"/>
      <c r="O14" s="101"/>
      <c r="P14" s="101"/>
      <c r="Q14" s="101"/>
      <c r="R14" s="101"/>
      <c r="S14" s="101"/>
      <c r="T14" s="101"/>
      <c r="U14" s="101"/>
      <c r="V14" s="101"/>
      <c r="W14" s="101"/>
      <c r="X14" s="101"/>
      <c r="Y14" s="101"/>
      <c r="Z14" s="101"/>
      <c r="AA14" s="101"/>
      <c r="AB14" s="101"/>
      <c r="AC14" s="101"/>
      <c r="AD14" s="101"/>
      <c r="AE14" s="101"/>
      <c r="AF14" s="101"/>
      <c r="AG14" s="101"/>
      <c r="AH14" s="101"/>
      <c r="AI14" s="101"/>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row>
    <row r="15" spans="1:245" s="94" customFormat="1" x14ac:dyDescent="0.2">
      <c r="A15" s="90" t="s">
        <v>132</v>
      </c>
      <c r="B15" s="91"/>
      <c r="C15" s="91"/>
      <c r="D15" s="92"/>
      <c r="E15" s="92"/>
      <c r="F15" s="93"/>
      <c r="G15" s="91"/>
      <c r="H15" s="91"/>
      <c r="I15" s="91"/>
      <c r="J15" s="91"/>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row>
    <row r="16" spans="1:245" s="110" customFormat="1" x14ac:dyDescent="0.2">
      <c r="A16" s="90" t="s">
        <v>133</v>
      </c>
      <c r="B16" s="107"/>
      <c r="C16" s="107"/>
      <c r="D16" s="108"/>
      <c r="E16" s="108"/>
      <c r="F16" s="109"/>
      <c r="G16" s="107"/>
      <c r="H16" s="107"/>
      <c r="I16" s="107"/>
      <c r="J16" s="107"/>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CC16" s="94"/>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row>
    <row r="17" spans="1:210" s="116" customFormat="1" x14ac:dyDescent="0.2">
      <c r="A17" s="99" t="s">
        <v>134</v>
      </c>
      <c r="B17" s="113"/>
      <c r="C17" s="113"/>
      <c r="D17" s="114"/>
      <c r="E17" s="114"/>
      <c r="F17" s="115"/>
      <c r="G17" s="113"/>
      <c r="H17" s="113"/>
      <c r="I17" s="113"/>
      <c r="J17" s="113"/>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row>
    <row r="18" spans="1:210" s="116" customFormat="1" x14ac:dyDescent="0.2">
      <c r="A18" s="99" t="s">
        <v>135</v>
      </c>
      <c r="B18" s="113" t="s">
        <v>289</v>
      </c>
      <c r="C18" s="113"/>
      <c r="D18" s="114"/>
      <c r="E18" s="114"/>
      <c r="F18" s="115"/>
      <c r="G18" s="113"/>
      <c r="H18" s="113"/>
      <c r="I18" s="113"/>
      <c r="J18" s="113"/>
      <c r="K18" s="114"/>
      <c r="L18" s="114"/>
      <c r="M18" s="114"/>
      <c r="N18" s="114"/>
      <c r="O18" s="114"/>
      <c r="P18" s="114"/>
      <c r="Q18" s="114"/>
      <c r="R18" s="114"/>
      <c r="S18" s="114"/>
      <c r="T18" s="114"/>
      <c r="U18" s="114"/>
      <c r="V18" s="114"/>
      <c r="W18" s="114"/>
      <c r="X18" s="118"/>
      <c r="Y18" s="114"/>
      <c r="Z18" s="114"/>
      <c r="AA18" s="114"/>
      <c r="AB18" s="114"/>
      <c r="AC18" s="114"/>
      <c r="AD18" s="114"/>
      <c r="AE18" s="114"/>
      <c r="AF18" s="114"/>
      <c r="AG18" s="114"/>
      <c r="AH18" s="114"/>
      <c r="AI18" s="114"/>
      <c r="GC18" s="117"/>
      <c r="GD18" s="117"/>
      <c r="GE18" s="117"/>
      <c r="GF18" s="117"/>
      <c r="GG18" s="117"/>
      <c r="GH18" s="117"/>
      <c r="GI18" s="117"/>
      <c r="GJ18" s="117"/>
      <c r="GK18" s="117"/>
      <c r="GL18" s="117"/>
      <c r="GM18" s="117"/>
      <c r="GN18" s="117"/>
      <c r="GO18" s="117"/>
      <c r="GP18" s="117"/>
      <c r="GQ18" s="117"/>
      <c r="GR18" s="117"/>
      <c r="GS18" s="117"/>
      <c r="GT18" s="117"/>
      <c r="GU18" s="117"/>
      <c r="GV18" s="117"/>
      <c r="GW18" s="117"/>
      <c r="GX18" s="117"/>
      <c r="GY18" s="117"/>
      <c r="GZ18" s="117"/>
      <c r="HA18" s="117"/>
      <c r="HB18" s="117"/>
    </row>
    <row r="19" spans="1:210" s="94" customFormat="1" x14ac:dyDescent="0.2">
      <c r="A19" s="90" t="s">
        <v>136</v>
      </c>
      <c r="B19" s="91"/>
      <c r="C19" s="91"/>
      <c r="D19" s="92"/>
      <c r="E19" s="92"/>
      <c r="F19" s="93"/>
      <c r="G19" s="91"/>
      <c r="H19" s="91"/>
      <c r="I19" s="91"/>
      <c r="J19" s="91"/>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row>
    <row r="20" spans="1:210" s="124" customFormat="1" x14ac:dyDescent="0.25">
      <c r="A20" s="119" t="s">
        <v>137</v>
      </c>
      <c r="B20" s="120"/>
      <c r="C20" s="120" t="s">
        <v>138</v>
      </c>
      <c r="D20" s="121"/>
      <c r="E20" s="120"/>
      <c r="F20" s="122"/>
      <c r="G20" s="120"/>
      <c r="H20" s="120"/>
      <c r="I20" s="120"/>
      <c r="J20" s="120"/>
      <c r="K20" s="121"/>
      <c r="L20" s="121"/>
      <c r="M20" s="123"/>
      <c r="N20" s="121"/>
      <c r="P20" s="125"/>
      <c r="Q20" s="121"/>
      <c r="R20" s="121"/>
      <c r="T20" s="121"/>
      <c r="U20" s="121"/>
      <c r="V20" s="121"/>
      <c r="W20" s="121"/>
      <c r="X20" s="121"/>
      <c r="Y20" s="121"/>
      <c r="Z20" s="121"/>
      <c r="AA20" s="125"/>
      <c r="AB20" s="125"/>
      <c r="AC20" s="125"/>
      <c r="AD20" s="125"/>
      <c r="AE20" s="125"/>
      <c r="AF20" s="125"/>
      <c r="AG20" s="125"/>
      <c r="AH20" s="125"/>
      <c r="AI20" s="125"/>
      <c r="AJ20" s="125"/>
      <c r="AK20" s="125"/>
      <c r="AL20" s="125"/>
      <c r="AM20" s="125"/>
      <c r="AN20" s="125"/>
      <c r="AO20" s="125"/>
      <c r="AP20" s="125"/>
      <c r="AQ20" s="125"/>
      <c r="AR20" s="125"/>
      <c r="AS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X20" s="125"/>
      <c r="BY20" s="125"/>
      <c r="BZ20" s="125"/>
      <c r="CA20" s="125"/>
      <c r="CB20" s="125"/>
      <c r="CC20" s="125"/>
      <c r="CD20" s="125"/>
      <c r="CE20" s="125"/>
      <c r="CF20" s="125"/>
      <c r="CG20" s="125"/>
      <c r="CH20" s="125"/>
      <c r="CI20" s="125"/>
      <c r="CK20" s="125"/>
      <c r="CL20" s="125"/>
      <c r="CN20" s="125"/>
      <c r="CO20" s="125"/>
      <c r="CP20" s="125"/>
      <c r="CQ20" s="125"/>
      <c r="CR20" s="125"/>
      <c r="CS20" s="125"/>
      <c r="CT20" s="125"/>
      <c r="CU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GC20" s="123"/>
      <c r="GE20" s="123"/>
      <c r="GI20" s="123"/>
      <c r="GJ20" s="123"/>
      <c r="GK20" s="123"/>
      <c r="GM20" s="123"/>
      <c r="GN20" s="123"/>
      <c r="GO20" s="123"/>
      <c r="GP20" s="123"/>
      <c r="GQ20" s="123"/>
      <c r="GR20" s="123"/>
      <c r="GS20" s="123"/>
      <c r="GT20" s="123"/>
      <c r="GU20" s="123"/>
      <c r="GV20" s="123"/>
      <c r="GW20" s="123"/>
      <c r="GX20" s="123"/>
      <c r="GY20" s="123"/>
      <c r="GZ20" s="123"/>
      <c r="HA20" s="123"/>
      <c r="HB20" s="123"/>
    </row>
    <row r="21" spans="1:210" s="107" customFormat="1" ht="25.5" x14ac:dyDescent="0.25">
      <c r="A21" s="126" t="s">
        <v>139</v>
      </c>
      <c r="B21" s="127"/>
      <c r="C21" s="127"/>
      <c r="D21" s="128"/>
      <c r="E21" s="127"/>
      <c r="F21" s="129"/>
      <c r="G21" s="127"/>
      <c r="H21" s="127"/>
      <c r="I21" s="127"/>
      <c r="J21" s="127"/>
      <c r="K21" s="128"/>
      <c r="L21" s="128"/>
      <c r="M21" s="130"/>
      <c r="N21" s="128"/>
      <c r="P21" s="131"/>
      <c r="Q21" s="128"/>
      <c r="R21" s="128"/>
      <c r="T21" s="128"/>
      <c r="U21" s="128"/>
      <c r="V21" s="128"/>
      <c r="W21" s="128"/>
      <c r="X21" s="128"/>
      <c r="Y21" s="128"/>
      <c r="Z21" s="128"/>
      <c r="AA21" s="131"/>
      <c r="AB21" s="131"/>
      <c r="AC21" s="131"/>
      <c r="AD21" s="131"/>
      <c r="AE21" s="131"/>
      <c r="AF21" s="131"/>
      <c r="AG21" s="131"/>
      <c r="AH21" s="131"/>
      <c r="AI21" s="131"/>
      <c r="AJ21" s="131"/>
      <c r="AK21" s="131"/>
      <c r="AL21" s="131"/>
      <c r="AM21" s="131"/>
      <c r="AN21" s="131"/>
      <c r="AO21" s="131"/>
      <c r="AP21" s="131"/>
      <c r="AQ21" s="131"/>
      <c r="AR21" s="131"/>
      <c r="AS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X21" s="131"/>
      <c r="BY21" s="131"/>
      <c r="BZ21" s="131"/>
      <c r="CA21" s="131"/>
      <c r="CB21" s="131"/>
      <c r="CC21" s="131"/>
      <c r="CD21" s="131"/>
      <c r="CE21" s="131"/>
      <c r="CF21" s="131"/>
      <c r="CG21" s="131"/>
      <c r="CH21" s="131"/>
      <c r="CI21" s="131"/>
      <c r="CK21" s="131"/>
      <c r="CL21" s="131"/>
      <c r="CN21" s="131"/>
      <c r="CO21" s="131"/>
      <c r="CP21" s="131"/>
      <c r="CQ21" s="131"/>
      <c r="CR21" s="131"/>
      <c r="CS21" s="131"/>
      <c r="CT21" s="131"/>
      <c r="CU21" s="131"/>
      <c r="CW21" s="131"/>
      <c r="CX21" s="131"/>
      <c r="CY21" s="131"/>
      <c r="CZ21" s="131"/>
      <c r="DA21" s="131"/>
      <c r="DB21" s="131"/>
      <c r="DC21" s="131"/>
      <c r="DD21" s="131"/>
      <c r="DE21" s="131"/>
      <c r="DF21" s="131"/>
      <c r="DG21" s="131"/>
      <c r="DH21" s="131"/>
      <c r="DI21" s="131"/>
      <c r="DJ21" s="131"/>
      <c r="DK21" s="131"/>
      <c r="DL21" s="131"/>
      <c r="DM21" s="131"/>
      <c r="DN21" s="131"/>
      <c r="DO21" s="131"/>
      <c r="DP21" s="131"/>
      <c r="DQ21" s="131"/>
      <c r="DR21" s="131"/>
      <c r="DS21" s="131"/>
      <c r="DT21" s="131"/>
      <c r="GC21" s="130"/>
      <c r="GE21" s="130"/>
      <c r="GI21" s="130"/>
      <c r="GJ21" s="130"/>
      <c r="GK21" s="130"/>
      <c r="GM21" s="130"/>
      <c r="GN21" s="130"/>
      <c r="GO21" s="130"/>
      <c r="GP21" s="130"/>
      <c r="GQ21" s="130"/>
      <c r="GR21" s="130"/>
      <c r="GS21" s="130"/>
      <c r="GT21" s="130"/>
      <c r="GU21" s="130"/>
      <c r="GV21" s="130"/>
      <c r="GW21" s="130"/>
      <c r="GX21" s="130"/>
      <c r="GY21" s="130"/>
      <c r="GZ21" s="130"/>
      <c r="HA21" s="130"/>
      <c r="HB21" s="130"/>
    </row>
    <row r="22" spans="1:210" s="103" customFormat="1" x14ac:dyDescent="0.2">
      <c r="A22" s="99" t="s">
        <v>140</v>
      </c>
      <c r="B22" s="100"/>
      <c r="C22" s="100"/>
      <c r="D22" s="101"/>
      <c r="E22" s="101"/>
      <c r="F22" s="102"/>
      <c r="G22" s="100"/>
      <c r="H22" s="100"/>
      <c r="I22" s="100"/>
      <c r="J22" s="100"/>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row>
    <row r="23" spans="1:210" s="116" customFormat="1" ht="25.5" x14ac:dyDescent="0.2">
      <c r="A23" s="99" t="s">
        <v>141</v>
      </c>
      <c r="B23" s="113"/>
      <c r="C23" s="113"/>
      <c r="D23" s="113"/>
      <c r="E23" s="114"/>
      <c r="F23" s="115"/>
      <c r="G23" s="100"/>
      <c r="H23" s="113"/>
      <c r="I23" s="113"/>
      <c r="J23" s="113"/>
      <c r="K23" s="101"/>
      <c r="L23" s="114"/>
      <c r="M23" s="100"/>
      <c r="N23" s="114"/>
      <c r="O23" s="114"/>
      <c r="P23" s="114"/>
      <c r="Q23" s="113"/>
      <c r="R23" s="114"/>
      <c r="S23" s="113"/>
      <c r="T23" s="114"/>
      <c r="U23" s="114"/>
      <c r="V23" s="114"/>
      <c r="W23" s="114"/>
      <c r="X23" s="113"/>
      <c r="Y23" s="114"/>
      <c r="Z23" s="114"/>
      <c r="AA23" s="114"/>
      <c r="AB23" s="114"/>
      <c r="AC23" s="114"/>
      <c r="AD23" s="114"/>
      <c r="AE23" s="114"/>
      <c r="AF23" s="114"/>
      <c r="AG23" s="114"/>
      <c r="AH23" s="114"/>
      <c r="AI23" s="114"/>
      <c r="GC23" s="117"/>
      <c r="GD23" s="117"/>
      <c r="GE23" s="117"/>
      <c r="GF23" s="117"/>
      <c r="GG23" s="117"/>
      <c r="GH23" s="117"/>
      <c r="GI23" s="117"/>
      <c r="GJ23" s="117"/>
      <c r="GK23" s="117"/>
      <c r="GL23" s="117"/>
      <c r="GM23" s="117"/>
      <c r="GN23" s="117"/>
      <c r="GO23" s="117"/>
      <c r="GP23" s="117"/>
      <c r="GQ23" s="117"/>
      <c r="GR23" s="117"/>
      <c r="GS23" s="117"/>
      <c r="GT23" s="117"/>
      <c r="GU23" s="117"/>
      <c r="GV23" s="117"/>
      <c r="GW23" s="117"/>
      <c r="GX23" s="117"/>
      <c r="GY23" s="117"/>
      <c r="GZ23" s="117"/>
      <c r="HA23" s="117"/>
      <c r="HB23" s="117"/>
    </row>
    <row r="24" spans="1:210" s="110" customFormat="1" ht="25.5" x14ac:dyDescent="0.2">
      <c r="A24" s="90" t="s">
        <v>142</v>
      </c>
      <c r="B24" s="107"/>
      <c r="C24" s="91"/>
      <c r="D24" s="92"/>
      <c r="E24" s="108"/>
      <c r="F24" s="109"/>
      <c r="G24" s="91"/>
      <c r="H24" s="107"/>
      <c r="I24" s="107"/>
      <c r="J24" s="107"/>
      <c r="K24" s="92"/>
      <c r="L24" s="108"/>
      <c r="M24" s="91"/>
      <c r="N24" s="108"/>
      <c r="O24" s="108"/>
      <c r="P24" s="108"/>
      <c r="Q24" s="92"/>
      <c r="R24" s="108"/>
      <c r="S24" s="91"/>
      <c r="T24" s="108"/>
      <c r="U24" s="108"/>
      <c r="V24" s="108"/>
      <c r="W24" s="108"/>
      <c r="X24" s="108"/>
      <c r="Y24" s="108"/>
      <c r="Z24" s="108"/>
      <c r="AA24" s="108"/>
      <c r="AB24" s="108"/>
      <c r="AC24" s="108"/>
      <c r="AD24" s="108"/>
      <c r="AE24" s="108"/>
      <c r="AF24" s="108"/>
      <c r="AG24" s="108"/>
      <c r="AH24" s="108"/>
      <c r="AI24" s="108"/>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row>
    <row r="25" spans="1:210" s="94" customFormat="1" x14ac:dyDescent="0.2">
      <c r="A25" s="90" t="s">
        <v>143</v>
      </c>
      <c r="B25" s="91"/>
      <c r="C25" s="91"/>
      <c r="D25" s="91"/>
      <c r="E25" s="92"/>
      <c r="F25" s="93"/>
      <c r="G25" s="91"/>
      <c r="H25" s="91"/>
      <c r="I25" s="91"/>
      <c r="J25" s="91"/>
      <c r="K25" s="92"/>
      <c r="L25" s="92"/>
      <c r="M25" s="91"/>
      <c r="N25" s="92"/>
      <c r="O25" s="92"/>
      <c r="P25" s="92"/>
      <c r="Q25" s="91"/>
      <c r="R25" s="92"/>
      <c r="S25" s="91"/>
      <c r="T25" s="92"/>
      <c r="U25" s="92"/>
      <c r="V25" s="92"/>
      <c r="W25" s="92"/>
      <c r="X25" s="92"/>
      <c r="Y25" s="92"/>
      <c r="Z25" s="92"/>
      <c r="AA25" s="92"/>
      <c r="AB25" s="92"/>
      <c r="AC25" s="92"/>
      <c r="AD25" s="92"/>
      <c r="AE25" s="92"/>
      <c r="AF25" s="92"/>
      <c r="AG25" s="92"/>
      <c r="AH25" s="92"/>
      <c r="AI25" s="92"/>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row>
    <row r="26" spans="1:210" s="103" customFormat="1" ht="103.5" customHeight="1" x14ac:dyDescent="0.2">
      <c r="A26" s="104" t="s">
        <v>144</v>
      </c>
      <c r="B26" s="100" t="s">
        <v>291</v>
      </c>
      <c r="C26" s="100"/>
      <c r="D26" s="100"/>
      <c r="E26" s="100"/>
      <c r="F26" s="132"/>
      <c r="G26" s="100"/>
      <c r="H26" s="100"/>
      <c r="I26" s="100"/>
      <c r="J26" s="100"/>
      <c r="K26" s="133"/>
      <c r="L26" s="100"/>
      <c r="M26" s="100"/>
      <c r="N26" s="100"/>
      <c r="O26" s="100"/>
      <c r="P26" s="100"/>
      <c r="Q26" s="100"/>
      <c r="R26" s="100"/>
      <c r="S26" s="100"/>
      <c r="T26" s="100"/>
      <c r="U26" s="100"/>
      <c r="V26" s="100"/>
      <c r="W26" s="100"/>
      <c r="X26" s="100"/>
      <c r="Y26" s="100"/>
      <c r="Z26" s="100"/>
      <c r="AA26" s="134"/>
      <c r="AB26" s="134"/>
      <c r="AC26" s="134"/>
      <c r="AD26" s="100"/>
      <c r="AE26" s="134"/>
      <c r="AF26" s="134"/>
      <c r="AG26" s="134"/>
      <c r="AH26" s="134"/>
      <c r="AI26" s="134"/>
      <c r="AJ26" s="104"/>
      <c r="AK26" s="135"/>
      <c r="AL26" s="135"/>
      <c r="AM26" s="135"/>
      <c r="AN26" s="135"/>
      <c r="AO26" s="135"/>
      <c r="AP26" s="135"/>
      <c r="AQ26" s="135"/>
      <c r="AR26" s="135"/>
      <c r="AS26" s="135"/>
      <c r="AU26" s="104"/>
      <c r="AV26" s="104"/>
      <c r="AW26" s="104"/>
      <c r="AX26" s="104"/>
      <c r="BL26" s="135"/>
      <c r="DS26" s="104"/>
      <c r="DT26" s="104"/>
      <c r="GC26" s="105"/>
      <c r="GD26" s="105"/>
      <c r="GE26" s="105"/>
      <c r="GF26" s="105"/>
      <c r="GG26" s="105"/>
      <c r="GH26" s="105"/>
      <c r="GI26" s="105"/>
      <c r="GJ26" s="105"/>
      <c r="GK26" s="106"/>
      <c r="GL26" s="105"/>
      <c r="GM26" s="105"/>
      <c r="GN26" s="105"/>
      <c r="GO26" s="105"/>
      <c r="GP26" s="105"/>
      <c r="GQ26" s="105"/>
      <c r="GR26" s="105"/>
      <c r="GS26" s="105"/>
      <c r="GT26" s="105"/>
      <c r="GU26" s="105"/>
      <c r="GV26" s="105"/>
      <c r="GW26" s="105"/>
      <c r="GX26" s="105"/>
      <c r="GY26" s="105"/>
      <c r="GZ26" s="105"/>
      <c r="HA26" s="136"/>
      <c r="HB26" s="136"/>
    </row>
    <row r="27" spans="1:210" s="103" customFormat="1" x14ac:dyDescent="0.25">
      <c r="A27" s="99" t="s">
        <v>145</v>
      </c>
      <c r="B27" s="100"/>
      <c r="C27" s="100"/>
      <c r="D27" s="101"/>
      <c r="E27" s="101"/>
      <c r="F27" s="102"/>
      <c r="G27" s="100"/>
      <c r="H27" s="100"/>
      <c r="I27" s="100"/>
      <c r="J27" s="100"/>
      <c r="K27" s="101"/>
      <c r="L27" s="101"/>
      <c r="M27" s="101"/>
      <c r="N27" s="101"/>
      <c r="O27" s="101"/>
      <c r="P27" s="101"/>
      <c r="Q27" s="101"/>
      <c r="R27" s="101"/>
      <c r="S27" s="100"/>
      <c r="T27" s="101"/>
      <c r="U27" s="101"/>
      <c r="V27" s="101"/>
      <c r="W27" s="101"/>
      <c r="X27" s="100"/>
      <c r="Y27" s="101"/>
      <c r="Z27" s="101"/>
      <c r="AA27" s="101"/>
      <c r="AB27" s="101"/>
      <c r="AC27" s="101"/>
      <c r="AD27" s="101"/>
      <c r="AE27" s="101"/>
      <c r="AF27" s="101"/>
      <c r="AG27" s="101"/>
      <c r="AH27" s="101"/>
      <c r="AI27" s="101"/>
    </row>
    <row r="28" spans="1:210" s="137" customFormat="1" ht="12.75" customHeight="1" x14ac:dyDescent="0.25">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row>
    <row r="29" spans="1:210" s="137" customFormat="1" ht="12.75" customHeight="1" x14ac:dyDescent="0.25">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row>
    <row r="30" spans="1:210" s="137" customFormat="1" ht="12.75" customHeight="1" x14ac:dyDescent="0.25">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row>
    <row r="31" spans="1:210" s="137" customFormat="1" ht="12.75" customHeight="1" x14ac:dyDescent="0.25">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row>
    <row r="32" spans="1:210" s="137" customFormat="1" ht="12.75" customHeight="1" x14ac:dyDescent="0.25">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row>
    <row r="33" spans="2:35" s="137" customFormat="1" ht="12.75" customHeight="1" x14ac:dyDescent="0.25">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row>
    <row r="34" spans="2:35" s="137" customFormat="1" ht="12.75" customHeight="1" x14ac:dyDescent="0.25">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row>
    <row r="35" spans="2:35" s="137" customFormat="1" ht="12.75" customHeight="1" x14ac:dyDescent="0.25">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row>
    <row r="36" spans="2:35" s="137" customFormat="1" ht="12.75" customHeight="1" x14ac:dyDescent="0.25">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row>
    <row r="37" spans="2:35" s="137" customFormat="1" ht="12.75" customHeight="1" x14ac:dyDescent="0.25">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row>
    <row r="38" spans="2:35" s="137" customFormat="1" ht="12.75" customHeight="1" x14ac:dyDescent="0.25">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row>
    <row r="39" spans="2:35" s="137" customFormat="1" ht="12.75" customHeight="1" x14ac:dyDescent="0.25">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row>
    <row r="40" spans="2:35" s="137" customFormat="1" ht="12.75" customHeight="1" x14ac:dyDescent="0.25">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row>
    <row r="50" spans="1:35" ht="12.75" customHeight="1" x14ac:dyDescent="0.2">
      <c r="A50" s="139" t="s">
        <v>146</v>
      </c>
    </row>
    <row r="51" spans="1:35" s="142" customFormat="1" ht="12.75" customHeight="1" x14ac:dyDescent="0.25">
      <c r="B51" s="143" t="s">
        <v>147</v>
      </c>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row>
    <row r="52" spans="1:35" ht="12.75" customHeight="1" x14ac:dyDescent="0.2">
      <c r="B52" s="144" t="s">
        <v>79</v>
      </c>
    </row>
    <row r="53" spans="1:35" ht="12.75" customHeight="1" x14ac:dyDescent="0.2">
      <c r="B53" s="145" t="s">
        <v>148</v>
      </c>
    </row>
    <row r="54" spans="1:35" ht="12.75" customHeight="1" x14ac:dyDescent="0.2">
      <c r="B54" s="145" t="s">
        <v>149</v>
      </c>
    </row>
    <row r="55" spans="1:35" ht="12.75" customHeight="1" x14ac:dyDescent="0.2">
      <c r="B55" s="145" t="s">
        <v>150</v>
      </c>
    </row>
    <row r="56" spans="1:35" ht="12.75" customHeight="1" x14ac:dyDescent="0.2">
      <c r="B56" s="145" t="s">
        <v>151</v>
      </c>
    </row>
    <row r="57" spans="1:35" ht="12.75" customHeight="1" x14ac:dyDescent="0.2">
      <c r="B57" s="145" t="s">
        <v>152</v>
      </c>
    </row>
    <row r="58" spans="1:35" ht="12.75" customHeight="1" x14ac:dyDescent="0.2">
      <c r="B58" s="145" t="s">
        <v>153</v>
      </c>
    </row>
    <row r="59" spans="1:35" ht="12.75" customHeight="1" x14ac:dyDescent="0.2">
      <c r="B59" s="145" t="s">
        <v>154</v>
      </c>
    </row>
    <row r="60" spans="1:35" ht="12.75" customHeight="1" x14ac:dyDescent="0.2">
      <c r="B60" s="145" t="s">
        <v>155</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H13" sqref="H13"/>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4" t="s">
        <v>18</v>
      </c>
      <c r="B1" s="304"/>
      <c r="C1" s="304"/>
      <c r="D1" s="304"/>
      <c r="E1" s="304"/>
      <c r="F1" s="304"/>
      <c r="G1" s="304"/>
      <c r="H1" s="304"/>
      <c r="I1" s="304"/>
      <c r="J1" s="304"/>
      <c r="K1" s="304"/>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6" t="s">
        <v>156</v>
      </c>
      <c r="C2" s="147"/>
      <c r="D2" s="147"/>
      <c r="E2" s="147"/>
      <c r="F2" s="147"/>
      <c r="G2" s="147"/>
      <c r="H2" s="147"/>
    </row>
    <row r="3" spans="1:39" s="145" customFormat="1" ht="40.5" customHeight="1" x14ac:dyDescent="0.2">
      <c r="B3" s="148" t="s">
        <v>157</v>
      </c>
      <c r="C3" s="149" t="s">
        <v>158</v>
      </c>
      <c r="D3" s="149" t="s">
        <v>159</v>
      </c>
      <c r="E3" s="149" t="s">
        <v>93</v>
      </c>
      <c r="F3" s="149" t="s">
        <v>160</v>
      </c>
      <c r="G3" s="149" t="s">
        <v>161</v>
      </c>
      <c r="H3" s="149" t="s">
        <v>162</v>
      </c>
      <c r="I3" s="150" t="s">
        <v>17</v>
      </c>
      <c r="J3" s="149" t="s">
        <v>163</v>
      </c>
      <c r="K3" s="149" t="s">
        <v>164</v>
      </c>
    </row>
    <row r="4" spans="1:39" s="145" customFormat="1" x14ac:dyDescent="0.2">
      <c r="B4" s="61" t="s">
        <v>317</v>
      </c>
      <c r="C4" s="45">
        <v>1</v>
      </c>
      <c r="D4" s="151">
        <v>2</v>
      </c>
      <c r="E4" s="151">
        <v>1</v>
      </c>
      <c r="F4" s="151">
        <v>1</v>
      </c>
      <c r="G4" s="151">
        <v>1</v>
      </c>
      <c r="H4" s="152">
        <v>1</v>
      </c>
      <c r="I4" s="153" t="str">
        <f t="shared" ref="I4:I6" si="0">IF(D4&lt;&gt;"",D4&amp;","&amp;E4&amp;","&amp;F4&amp;","&amp;G4&amp;","&amp;H4,"0,0,0,0,0")</f>
        <v>2,1,1,1,1</v>
      </c>
      <c r="J4" s="154" t="str">
        <f>IF(MAX(D4:H4)&gt;=5, "Requirements not met", "Requirements met")</f>
        <v>Requirements met</v>
      </c>
      <c r="K4" s="155" t="str">
        <f>IF(MAX(D4:H4)&gt;=5, "Not OK", "OK")</f>
        <v>OK</v>
      </c>
    </row>
    <row r="5" spans="1:39" s="145" customFormat="1" x14ac:dyDescent="0.2">
      <c r="B5" s="61"/>
      <c r="C5" s="45"/>
      <c r="D5" s="151"/>
      <c r="E5" s="151"/>
      <c r="F5" s="151"/>
      <c r="G5" s="151"/>
      <c r="H5" s="152"/>
      <c r="I5" s="153" t="str">
        <f t="shared" si="0"/>
        <v>0,0,0,0,0</v>
      </c>
      <c r="J5" s="154" t="str">
        <f>IF(MAX(D5:H5)&gt;=5, "Requirements not met", "Requirements met")</f>
        <v>Requirements met</v>
      </c>
      <c r="K5" s="155" t="str">
        <f>IF(MAX(D5:H5)&gt;=5, "Not OK", "OK")</f>
        <v>OK</v>
      </c>
    </row>
    <row r="6" spans="1:39" s="145" customFormat="1" x14ac:dyDescent="0.2">
      <c r="B6" s="61"/>
      <c r="C6" s="45"/>
      <c r="D6" s="151"/>
      <c r="E6" s="151"/>
      <c r="F6" s="151"/>
      <c r="G6" s="151"/>
      <c r="H6" s="152"/>
      <c r="I6" s="153" t="str">
        <f t="shared" si="0"/>
        <v>0,0,0,0,0</v>
      </c>
      <c r="J6" s="154" t="str">
        <f>IF(MAX(D6:H6)&gt;=5, "Requirements not met", "Requirements met")</f>
        <v>Requirements met</v>
      </c>
      <c r="K6" s="155" t="str">
        <f>IF(MAX(D6:H6)&gt;=5, "Not OK", "OK")</f>
        <v>OK</v>
      </c>
    </row>
    <row r="7" spans="1:39" s="145" customFormat="1" x14ac:dyDescent="0.2">
      <c r="B7" s="63"/>
      <c r="C7" s="156"/>
      <c r="D7" s="151"/>
      <c r="E7" s="151"/>
      <c r="F7" s="151"/>
      <c r="G7" s="151"/>
      <c r="H7" s="152"/>
      <c r="I7" s="153" t="str">
        <f>IF(D7&lt;&gt;"",D7&amp;","&amp;E7&amp;","&amp;F7&amp;","&amp;G7&amp;","&amp;H7,"0,0,0,0,0")</f>
        <v>0,0,0,0,0</v>
      </c>
      <c r="J7" s="154" t="str">
        <f>IF(MAX(D7:H7)&gt;=5, "Requirements not met", "Requirements met")</f>
        <v>Requirements met</v>
      </c>
      <c r="K7" s="155" t="str">
        <f>IF(MAX(D7:H7)&gt;=5, "Not OK", "OK")</f>
        <v>OK</v>
      </c>
    </row>
    <row r="8" spans="1:39" s="145" customFormat="1" ht="12.75" customHeight="1" x14ac:dyDescent="0.2">
      <c r="B8" s="157" t="s">
        <v>73</v>
      </c>
      <c r="C8" s="158"/>
      <c r="D8" s="158"/>
      <c r="E8" s="158"/>
      <c r="F8" s="158"/>
      <c r="G8" s="158"/>
      <c r="H8" s="158"/>
      <c r="I8" s="159" t="str">
        <f>MAX(D4:D7)&amp;","&amp;MAX(E4:E7)&amp;","&amp;MAX(F4:F7)&amp;","&amp;MAX(G4:G7)&amp;","&amp;MAX(H4:H7)</f>
        <v>2,1,1,1,1</v>
      </c>
      <c r="J8" s="305"/>
      <c r="K8" s="305"/>
    </row>
    <row r="9" spans="1:39" ht="20.25" x14ac:dyDescent="0.3">
      <c r="B9" s="8"/>
      <c r="C9" s="8"/>
      <c r="D9" s="8"/>
      <c r="E9" s="8"/>
      <c r="F9" s="8"/>
      <c r="G9" s="8"/>
      <c r="H9" s="8"/>
      <c r="I9" s="80"/>
      <c r="O9" s="8"/>
      <c r="P9" s="8"/>
      <c r="Q9" s="8"/>
      <c r="R9" s="8"/>
      <c r="S9" s="8"/>
      <c r="T9" s="8"/>
      <c r="U9" s="8"/>
      <c r="V9" s="8"/>
      <c r="W9" s="8"/>
      <c r="X9" s="8"/>
      <c r="Y9" s="8"/>
      <c r="Z9" s="8"/>
      <c r="AA9" s="8"/>
      <c r="AB9" s="8"/>
      <c r="AC9" s="8"/>
      <c r="AD9" s="8"/>
      <c r="AE9" s="8"/>
      <c r="AF9" s="8"/>
      <c r="AG9" s="8"/>
      <c r="AH9" s="8"/>
      <c r="AI9" s="8"/>
      <c r="AJ9" s="8"/>
      <c r="AK9" s="8"/>
      <c r="AL9" s="8"/>
      <c r="AM9" s="8"/>
    </row>
    <row r="10" spans="1:39" ht="20.25" x14ac:dyDescent="0.3">
      <c r="A10" s="146" t="s">
        <v>165</v>
      </c>
      <c r="C10" s="8"/>
      <c r="D10" s="8"/>
      <c r="E10" s="8"/>
      <c r="F10" s="8"/>
      <c r="G10" s="8"/>
      <c r="H10" s="80"/>
      <c r="N10" s="8"/>
      <c r="O10" s="8"/>
      <c r="P10" s="8"/>
      <c r="Q10" s="8"/>
      <c r="R10" s="8"/>
      <c r="S10" s="8"/>
      <c r="T10" s="8"/>
      <c r="U10" s="8"/>
      <c r="V10" s="8"/>
      <c r="W10" s="8"/>
      <c r="X10" s="8"/>
      <c r="Y10" s="8"/>
      <c r="Z10" s="8"/>
      <c r="AA10" s="8"/>
      <c r="AB10" s="8"/>
      <c r="AC10" s="8"/>
      <c r="AD10" s="8"/>
      <c r="AE10" s="8"/>
      <c r="AF10" s="8"/>
      <c r="AG10" s="8"/>
      <c r="AH10" s="8"/>
      <c r="AI10" s="8"/>
      <c r="AJ10" s="8"/>
      <c r="AK10" s="8"/>
      <c r="AL10" s="8"/>
    </row>
    <row r="11" spans="1:39" s="161" customFormat="1" ht="13.5" thickBot="1" x14ac:dyDescent="0.25">
      <c r="A11" s="160" t="s">
        <v>166</v>
      </c>
    </row>
    <row r="12" spans="1:39" ht="17.25" customHeight="1" thickBot="1" x14ac:dyDescent="0.25">
      <c r="B12" s="306" t="s">
        <v>167</v>
      </c>
      <c r="C12" s="308" t="s">
        <v>168</v>
      </c>
      <c r="D12" s="309"/>
      <c r="E12" s="309"/>
      <c r="F12" s="309"/>
      <c r="G12" s="310"/>
    </row>
    <row r="13" spans="1:39" ht="13.5" thickBot="1" x14ac:dyDescent="0.25">
      <c r="B13" s="307"/>
      <c r="C13" s="162">
        <v>1</v>
      </c>
      <c r="D13" s="162">
        <v>2</v>
      </c>
      <c r="E13" s="162">
        <v>3</v>
      </c>
      <c r="F13" s="162">
        <v>4</v>
      </c>
      <c r="G13" s="162">
        <v>5</v>
      </c>
    </row>
    <row r="14" spans="1:39" ht="72.75" thickBot="1" x14ac:dyDescent="0.25">
      <c r="B14" s="311" t="s">
        <v>169</v>
      </c>
      <c r="C14" s="163" t="s">
        <v>170</v>
      </c>
      <c r="D14" s="163" t="s">
        <v>171</v>
      </c>
      <c r="E14" s="163" t="s">
        <v>172</v>
      </c>
      <c r="F14" s="163" t="s">
        <v>173</v>
      </c>
      <c r="G14" s="163" t="s">
        <v>174</v>
      </c>
    </row>
    <row r="15" spans="1:39" ht="24" customHeight="1" thickBot="1" x14ac:dyDescent="0.25">
      <c r="B15" s="312"/>
      <c r="C15" s="314" t="s">
        <v>175</v>
      </c>
      <c r="D15" s="315"/>
      <c r="E15" s="314" t="s">
        <v>176</v>
      </c>
      <c r="F15" s="316"/>
      <c r="G15" s="315"/>
    </row>
    <row r="16" spans="1:39" ht="36.75" thickBot="1" x14ac:dyDescent="0.25">
      <c r="B16" s="313"/>
      <c r="C16" s="164" t="s">
        <v>177</v>
      </c>
      <c r="D16" s="317" t="s">
        <v>178</v>
      </c>
      <c r="E16" s="318"/>
      <c r="F16" s="319" t="s">
        <v>179</v>
      </c>
      <c r="G16" s="320"/>
    </row>
    <row r="17" spans="1:18" ht="60.75" thickBot="1" x14ac:dyDescent="0.25">
      <c r="B17" s="165" t="s">
        <v>93</v>
      </c>
      <c r="C17" s="163" t="s">
        <v>180</v>
      </c>
      <c r="D17" s="163" t="s">
        <v>181</v>
      </c>
      <c r="E17" s="163" t="s">
        <v>182</v>
      </c>
      <c r="F17" s="163" t="s">
        <v>183</v>
      </c>
      <c r="G17" s="163" t="s">
        <v>184</v>
      </c>
    </row>
    <row r="18" spans="1:18" ht="44.25" customHeight="1" thickBot="1" x14ac:dyDescent="0.25">
      <c r="B18" s="165" t="s">
        <v>160</v>
      </c>
      <c r="C18" s="163" t="s">
        <v>185</v>
      </c>
      <c r="D18" s="163" t="s">
        <v>186</v>
      </c>
      <c r="E18" s="163" t="s">
        <v>187</v>
      </c>
      <c r="F18" s="163" t="s">
        <v>188</v>
      </c>
      <c r="G18" s="163" t="s">
        <v>189</v>
      </c>
    </row>
    <row r="19" spans="1:18" ht="44.25" customHeight="1" thickBot="1" x14ac:dyDescent="0.25">
      <c r="B19" s="165" t="s">
        <v>161</v>
      </c>
      <c r="C19" s="163" t="s">
        <v>190</v>
      </c>
      <c r="D19" s="163" t="s">
        <v>191</v>
      </c>
      <c r="E19" s="163" t="s">
        <v>192</v>
      </c>
      <c r="F19" s="163" t="s">
        <v>193</v>
      </c>
      <c r="G19" s="163" t="s">
        <v>194</v>
      </c>
    </row>
    <row r="20" spans="1:18" ht="44.25" customHeight="1" thickBot="1" x14ac:dyDescent="0.25">
      <c r="B20" s="165" t="s">
        <v>195</v>
      </c>
      <c r="C20" s="163" t="s">
        <v>196</v>
      </c>
      <c r="D20" s="314" t="s">
        <v>197</v>
      </c>
      <c r="E20" s="315"/>
      <c r="F20" s="163" t="s">
        <v>198</v>
      </c>
      <c r="G20" s="163" t="s">
        <v>199</v>
      </c>
    </row>
    <row r="21" spans="1:18" x14ac:dyDescent="0.2">
      <c r="B21" s="166"/>
      <c r="C21" s="167"/>
      <c r="D21" s="167"/>
      <c r="E21" s="167"/>
      <c r="F21" s="167"/>
      <c r="G21" s="167"/>
    </row>
    <row r="22" spans="1:18" customFormat="1" ht="15" x14ac:dyDescent="0.25">
      <c r="A22" s="168" t="s">
        <v>200</v>
      </c>
      <c r="C22" s="169"/>
      <c r="D22" s="169"/>
      <c r="E22" s="169"/>
      <c r="F22" s="169"/>
      <c r="G22" s="169"/>
      <c r="H22" s="169"/>
      <c r="I22" s="169"/>
      <c r="J22" s="169"/>
      <c r="K22" s="169"/>
      <c r="L22" s="169"/>
      <c r="M22" s="169"/>
      <c r="N22" s="169"/>
      <c r="O22" s="169"/>
      <c r="P22" s="169"/>
      <c r="Q22" s="169"/>
      <c r="R22" s="169"/>
    </row>
    <row r="23" spans="1:18" customFormat="1" ht="15" x14ac:dyDescent="0.25">
      <c r="B23" s="170" t="s">
        <v>201</v>
      </c>
      <c r="C23" s="171"/>
      <c r="D23" s="171"/>
      <c r="E23" s="171"/>
      <c r="F23" s="171"/>
      <c r="G23" s="171"/>
      <c r="H23" s="172"/>
      <c r="I23" s="169"/>
      <c r="J23" s="169"/>
      <c r="K23" s="169"/>
      <c r="L23" s="169"/>
      <c r="M23" s="169"/>
      <c r="N23" s="169"/>
      <c r="O23" s="169"/>
      <c r="P23" s="169"/>
      <c r="Q23" s="169"/>
      <c r="R23" s="169"/>
    </row>
    <row r="24" spans="1:18" customFormat="1" ht="65.25" customHeight="1" x14ac:dyDescent="0.25">
      <c r="B24" s="173"/>
      <c r="C24" s="301" t="s">
        <v>202</v>
      </c>
      <c r="D24" s="302"/>
      <c r="E24" s="302"/>
      <c r="F24" s="302"/>
      <c r="G24" s="302"/>
      <c r="H24" s="303"/>
      <c r="N24" s="174"/>
      <c r="O24" s="174"/>
      <c r="P24" s="174"/>
      <c r="Q24" s="174"/>
      <c r="R24" s="174"/>
    </row>
    <row r="25" spans="1:18" customFormat="1" ht="15" x14ac:dyDescent="0.25">
      <c r="B25" s="173"/>
      <c r="C25" s="175" t="s">
        <v>203</v>
      </c>
      <c r="D25" s="176"/>
      <c r="E25" s="176"/>
      <c r="F25" s="176"/>
      <c r="G25" s="176"/>
      <c r="H25" s="177"/>
      <c r="I25" s="169"/>
      <c r="J25" s="169"/>
      <c r="K25" s="169"/>
      <c r="L25" s="169"/>
      <c r="M25" s="169"/>
      <c r="N25" s="169"/>
      <c r="O25" s="169"/>
      <c r="P25" s="169"/>
      <c r="Q25" s="169"/>
      <c r="R25" s="169"/>
    </row>
    <row r="26" spans="1:18" customFormat="1" ht="15" x14ac:dyDescent="0.25">
      <c r="B26" s="173"/>
      <c r="C26" s="178" t="s">
        <v>204</v>
      </c>
      <c r="D26" s="179"/>
      <c r="E26" s="179"/>
      <c r="F26" s="179"/>
      <c r="G26" s="179"/>
      <c r="H26" s="180"/>
      <c r="I26" s="169"/>
      <c r="J26" s="169"/>
      <c r="K26" s="169"/>
      <c r="L26" s="169"/>
      <c r="M26" s="169"/>
      <c r="N26" s="169"/>
      <c r="O26" s="169"/>
      <c r="P26" s="169"/>
      <c r="Q26" s="169"/>
      <c r="R26" s="169"/>
    </row>
    <row r="27" spans="1:18" customFormat="1" ht="15" x14ac:dyDescent="0.25">
      <c r="B27" s="173"/>
      <c r="C27" s="178" t="s">
        <v>205</v>
      </c>
      <c r="D27" s="179"/>
      <c r="E27" s="179"/>
      <c r="F27" s="179"/>
      <c r="G27" s="179"/>
      <c r="H27" s="180"/>
      <c r="I27" s="169"/>
      <c r="J27" s="169"/>
      <c r="K27" s="169"/>
      <c r="L27" s="169"/>
      <c r="M27" s="169"/>
      <c r="N27" s="169"/>
      <c r="O27" s="169"/>
      <c r="P27" s="169"/>
      <c r="Q27" s="169"/>
      <c r="R27" s="169"/>
    </row>
    <row r="28" spans="1:18" customFormat="1" ht="15" x14ac:dyDescent="0.25">
      <c r="B28" s="173"/>
      <c r="C28" s="178" t="s">
        <v>206</v>
      </c>
      <c r="D28" s="179"/>
      <c r="E28" s="179"/>
      <c r="F28" s="179"/>
      <c r="G28" s="179"/>
      <c r="H28" s="180"/>
      <c r="I28" s="169"/>
      <c r="J28" s="169"/>
      <c r="K28" s="169"/>
      <c r="L28" s="169"/>
      <c r="M28" s="169"/>
      <c r="N28" s="169"/>
      <c r="O28" s="169"/>
      <c r="P28" s="169"/>
      <c r="Q28" s="169"/>
      <c r="R28" s="169"/>
    </row>
    <row r="29" spans="1:18" customFormat="1" ht="15" x14ac:dyDescent="0.25">
      <c r="B29" s="173"/>
      <c r="C29" s="178" t="s">
        <v>207</v>
      </c>
      <c r="D29" s="179"/>
      <c r="E29" s="179"/>
      <c r="F29" s="179"/>
      <c r="G29" s="179"/>
      <c r="H29" s="180"/>
      <c r="I29" s="169"/>
      <c r="J29" s="169"/>
      <c r="K29" s="169"/>
      <c r="L29" s="169"/>
      <c r="M29" s="169"/>
      <c r="N29" s="169"/>
      <c r="O29" s="169"/>
      <c r="P29" s="169"/>
      <c r="Q29" s="169"/>
      <c r="R29" s="169"/>
    </row>
    <row r="30" spans="1:18" customFormat="1" ht="41.25" customHeight="1" x14ac:dyDescent="0.25">
      <c r="B30" s="173"/>
      <c r="C30" s="321" t="s">
        <v>208</v>
      </c>
      <c r="D30" s="322"/>
      <c r="E30" s="322"/>
      <c r="F30" s="322"/>
      <c r="G30" s="322"/>
      <c r="H30" s="323"/>
      <c r="N30" s="181"/>
      <c r="O30" s="181"/>
      <c r="P30" s="181"/>
      <c r="Q30" s="169"/>
      <c r="R30" s="169"/>
    </row>
    <row r="31" spans="1:18" customFormat="1" ht="38.25" customHeight="1" x14ac:dyDescent="0.25">
      <c r="B31" s="182"/>
      <c r="C31" s="301" t="s">
        <v>209</v>
      </c>
      <c r="D31" s="302"/>
      <c r="E31" s="302"/>
      <c r="F31" s="302"/>
      <c r="G31" s="302"/>
      <c r="H31" s="303"/>
      <c r="N31" s="174"/>
      <c r="O31" s="174"/>
      <c r="P31" s="174"/>
      <c r="Q31" s="174"/>
      <c r="R31" s="169"/>
    </row>
    <row r="32" spans="1:18" customFormat="1" ht="43.5" customHeight="1" x14ac:dyDescent="0.25">
      <c r="B32" s="301" t="s">
        <v>210</v>
      </c>
      <c r="C32" s="302"/>
      <c r="D32" s="302"/>
      <c r="E32" s="302"/>
      <c r="F32" s="302"/>
      <c r="G32" s="302"/>
      <c r="H32" s="303"/>
      <c r="I32" s="169"/>
      <c r="J32" s="169"/>
      <c r="K32" s="169"/>
      <c r="L32" s="169"/>
      <c r="M32" s="169"/>
      <c r="N32" s="169"/>
      <c r="O32" s="169"/>
      <c r="P32" s="169"/>
      <c r="Q32" s="169"/>
      <c r="R32" s="169"/>
    </row>
    <row r="33" spans="1:9" customFormat="1" ht="49.5" customHeight="1" x14ac:dyDescent="0.25">
      <c r="B33" s="301" t="s">
        <v>211</v>
      </c>
      <c r="C33" s="302"/>
      <c r="D33" s="302"/>
      <c r="E33" s="302"/>
      <c r="F33" s="302"/>
      <c r="G33" s="302"/>
      <c r="H33" s="303"/>
      <c r="I33" s="183"/>
    </row>
    <row r="34" spans="1:9" customFormat="1" ht="46.5" customHeight="1" x14ac:dyDescent="0.25">
      <c r="B34" s="301" t="s">
        <v>212</v>
      </c>
      <c r="C34" s="302"/>
      <c r="D34" s="302"/>
      <c r="E34" s="302"/>
      <c r="F34" s="302"/>
      <c r="G34" s="302"/>
      <c r="H34" s="303"/>
      <c r="I34" s="183"/>
    </row>
    <row r="35" spans="1:9" customFormat="1" ht="30" customHeight="1" x14ac:dyDescent="0.25">
      <c r="B35" s="301" t="s">
        <v>213</v>
      </c>
      <c r="C35" s="302"/>
      <c r="D35" s="302"/>
      <c r="E35" s="302"/>
      <c r="F35" s="302"/>
      <c r="G35" s="302"/>
      <c r="H35" s="303"/>
      <c r="I35" s="183"/>
    </row>
    <row r="36" spans="1:9" customFormat="1" ht="15" customHeight="1" x14ac:dyDescent="0.25">
      <c r="A36" s="184" t="s">
        <v>214</v>
      </c>
      <c r="B36" s="184"/>
      <c r="I36" s="185"/>
    </row>
    <row r="37" spans="1:9" customFormat="1" ht="30" customHeight="1" x14ac:dyDescent="0.25">
      <c r="B37" s="325" t="s">
        <v>215</v>
      </c>
      <c r="C37" s="326"/>
      <c r="D37" s="326"/>
      <c r="E37" s="326"/>
      <c r="F37" s="326"/>
      <c r="G37" s="326"/>
      <c r="H37" s="327"/>
    </row>
    <row r="38" spans="1:9" customFormat="1" ht="12.75" customHeight="1" x14ac:dyDescent="0.25">
      <c r="B38" s="328" t="s">
        <v>216</v>
      </c>
      <c r="C38" s="329"/>
      <c r="D38" s="329"/>
      <c r="E38" s="329"/>
      <c r="F38" s="329"/>
      <c r="G38" s="186"/>
      <c r="H38" s="187"/>
    </row>
    <row r="39" spans="1:9" customFormat="1" ht="29.25" customHeight="1" x14ac:dyDescent="0.25">
      <c r="B39" s="330" t="s">
        <v>217</v>
      </c>
      <c r="C39" s="331"/>
      <c r="D39" s="331"/>
      <c r="E39" s="331"/>
      <c r="F39" s="331"/>
      <c r="G39" s="331"/>
      <c r="H39" s="332"/>
    </row>
    <row r="40" spans="1:9" customFormat="1" ht="15" customHeight="1" x14ac:dyDescent="0.25">
      <c r="B40" s="188" t="s">
        <v>218</v>
      </c>
      <c r="C40" s="186"/>
      <c r="D40" s="186"/>
      <c r="E40" s="186"/>
      <c r="F40" s="186"/>
      <c r="G40" s="186"/>
      <c r="H40" s="187"/>
    </row>
    <row r="41" spans="1:9" customFormat="1" ht="30.75" customHeight="1" x14ac:dyDescent="0.25">
      <c r="B41" s="330" t="s">
        <v>219</v>
      </c>
      <c r="C41" s="331"/>
      <c r="D41" s="331"/>
      <c r="E41" s="331"/>
      <c r="F41" s="331"/>
      <c r="G41" s="331"/>
      <c r="H41" s="332"/>
    </row>
    <row r="42" spans="1:9" customFormat="1" ht="12.75" customHeight="1" x14ac:dyDescent="0.25">
      <c r="B42" s="333" t="s">
        <v>220</v>
      </c>
      <c r="C42" s="334"/>
      <c r="D42" s="334"/>
      <c r="E42" s="334"/>
      <c r="F42" s="334"/>
      <c r="G42" s="334"/>
      <c r="H42" s="187"/>
    </row>
    <row r="43" spans="1:9" customFormat="1" ht="35.25" customHeight="1" x14ac:dyDescent="0.25">
      <c r="B43" s="330" t="s">
        <v>221</v>
      </c>
      <c r="C43" s="331"/>
      <c r="D43" s="331"/>
      <c r="E43" s="331"/>
      <c r="F43" s="331"/>
      <c r="G43" s="331"/>
      <c r="H43" s="332"/>
    </row>
    <row r="44" spans="1:9" customFormat="1" ht="24.75" customHeight="1" x14ac:dyDescent="0.25">
      <c r="B44" s="335" t="s">
        <v>222</v>
      </c>
      <c r="C44" s="336"/>
      <c r="D44" s="336"/>
      <c r="E44" s="336"/>
      <c r="F44" s="336"/>
      <c r="G44" s="336"/>
      <c r="H44" s="337"/>
    </row>
    <row r="45" spans="1:9" customFormat="1" ht="27.75" customHeight="1" x14ac:dyDescent="0.25">
      <c r="B45" s="321" t="s">
        <v>223</v>
      </c>
      <c r="C45" s="322"/>
      <c r="D45" s="322"/>
      <c r="E45" s="322"/>
      <c r="F45" s="322"/>
      <c r="G45" s="322"/>
      <c r="H45" s="323"/>
    </row>
    <row r="46" spans="1:9" customFormat="1" ht="21" customHeight="1" x14ac:dyDescent="0.25">
      <c r="B46" s="301" t="s">
        <v>224</v>
      </c>
      <c r="C46" s="302"/>
      <c r="D46" s="302"/>
      <c r="E46" s="302"/>
      <c r="F46" s="302"/>
      <c r="G46" s="302"/>
      <c r="H46" s="303"/>
    </row>
    <row r="47" spans="1:9" customFormat="1" ht="26.25" customHeight="1" x14ac:dyDescent="0.25">
      <c r="B47" s="324" t="s">
        <v>225</v>
      </c>
      <c r="C47" s="324"/>
      <c r="D47" s="324"/>
      <c r="E47" s="324"/>
      <c r="F47" s="324"/>
      <c r="G47" s="324"/>
      <c r="H47" s="324"/>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9"/>
  <sheetViews>
    <sheetView zoomScale="115" zoomScaleNormal="115" workbookViewId="0">
      <selection activeCell="B9" sqref="B9"/>
    </sheetView>
  </sheetViews>
  <sheetFormatPr defaultRowHeight="15" x14ac:dyDescent="0.25"/>
  <cols>
    <col min="1" max="1" width="25.85546875" style="204" customWidth="1"/>
    <col min="2" max="3" width="11" style="204" customWidth="1"/>
    <col min="4" max="4" width="37.42578125" style="204" bestFit="1" customWidth="1"/>
    <col min="5" max="6" width="11" style="204" customWidth="1"/>
    <col min="7" max="8" width="9.140625" style="204" customWidth="1"/>
    <col min="9" max="9" width="19" style="203"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80" t="s">
        <v>304</v>
      </c>
      <c r="I1" s="189"/>
    </row>
    <row r="2" spans="1:9" s="195" customFormat="1" ht="18" customHeight="1" x14ac:dyDescent="0.25">
      <c r="A2" s="190" t="s">
        <v>19</v>
      </c>
      <c r="B2" s="191" t="s">
        <v>226</v>
      </c>
      <c r="C2" s="192"/>
      <c r="D2" s="193"/>
      <c r="E2" s="193"/>
      <c r="F2" s="193"/>
      <c r="G2" s="193"/>
      <c r="H2" s="193"/>
      <c r="I2" s="194" t="s">
        <v>64</v>
      </c>
    </row>
    <row r="3" spans="1:9" s="195" customFormat="1" ht="12.75" x14ac:dyDescent="0.2">
      <c r="A3" s="199" t="s">
        <v>228</v>
      </c>
      <c r="B3" s="199" t="s">
        <v>60</v>
      </c>
      <c r="C3" s="199" t="s">
        <v>72</v>
      </c>
      <c r="D3" s="199" t="s">
        <v>229</v>
      </c>
      <c r="E3" s="200" t="s">
        <v>22</v>
      </c>
      <c r="F3" s="201"/>
      <c r="G3" s="201"/>
      <c r="H3" s="201"/>
      <c r="I3" s="202"/>
    </row>
    <row r="4" spans="1:9" x14ac:dyDescent="0.25">
      <c r="A4" t="s">
        <v>232</v>
      </c>
      <c r="B4">
        <v>48</v>
      </c>
      <c r="C4" t="s">
        <v>233</v>
      </c>
      <c r="D4" t="s">
        <v>234</v>
      </c>
      <c r="E4"/>
      <c r="F4"/>
      <c r="G4"/>
      <c r="H4"/>
      <c r="I4" s="203" t="s">
        <v>323</v>
      </c>
    </row>
    <row r="5" spans="1:9" x14ac:dyDescent="0.25">
      <c r="A5" t="s">
        <v>232</v>
      </c>
      <c r="B5">
        <v>6</v>
      </c>
      <c r="C5" t="s">
        <v>233</v>
      </c>
      <c r="D5" t="s">
        <v>321</v>
      </c>
      <c r="E5">
        <v>6</v>
      </c>
      <c r="F5"/>
      <c r="G5"/>
      <c r="H5"/>
      <c r="I5" s="203" t="s">
        <v>323</v>
      </c>
    </row>
    <row r="6" spans="1:9" x14ac:dyDescent="0.25">
      <c r="A6" t="s">
        <v>305</v>
      </c>
      <c r="B6">
        <f>SUM(B4:B5)</f>
        <v>54</v>
      </c>
      <c r="C6" t="s">
        <v>233</v>
      </c>
      <c r="D6" t="s">
        <v>322</v>
      </c>
      <c r="E6">
        <v>6</v>
      </c>
      <c r="F6"/>
      <c r="G6"/>
      <c r="H6"/>
      <c r="I6" s="203" t="s">
        <v>323</v>
      </c>
    </row>
    <row r="7" spans="1:9" x14ac:dyDescent="0.25">
      <c r="A7" t="s">
        <v>273</v>
      </c>
      <c r="B7">
        <v>30</v>
      </c>
      <c r="C7" t="s">
        <v>255</v>
      </c>
      <c r="D7"/>
      <c r="E7">
        <v>7</v>
      </c>
      <c r="F7"/>
      <c r="G7"/>
      <c r="H7"/>
    </row>
    <row r="8" spans="1:9" x14ac:dyDescent="0.25">
      <c r="A8" t="s">
        <v>330</v>
      </c>
      <c r="B8" s="204">
        <v>1</v>
      </c>
      <c r="C8" s="204" t="s">
        <v>42</v>
      </c>
      <c r="E8" s="204">
        <v>5</v>
      </c>
    </row>
    <row r="9" spans="1:9" x14ac:dyDescent="0.25">
      <c r="A9" t="s">
        <v>331</v>
      </c>
      <c r="B9" s="204">
        <v>1</v>
      </c>
      <c r="C9" s="204" t="s">
        <v>42</v>
      </c>
      <c r="E9" s="204">
        <v>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33"/>
  <sheetViews>
    <sheetView zoomScaleNormal="100" workbookViewId="0">
      <selection activeCell="O18" sqref="O18"/>
    </sheetView>
  </sheetViews>
  <sheetFormatPr defaultRowHeight="15" x14ac:dyDescent="0.25"/>
  <cols>
    <col min="1" max="1" width="38.42578125" style="204" bestFit="1" customWidth="1"/>
    <col min="2" max="2" width="11" style="204" customWidth="1"/>
    <col min="3" max="3" width="15.42578125" style="204" customWidth="1"/>
    <col min="4" max="4" width="41.5703125" style="204" bestFit="1" customWidth="1"/>
    <col min="5" max="6" width="11" style="204" customWidth="1"/>
    <col min="7" max="8" width="9.140625" style="204" customWidth="1"/>
    <col min="9" max="9" width="19" style="203" customWidth="1"/>
    <col min="11" max="11" width="39.5703125" bestFit="1" customWidth="1"/>
    <col min="12" max="12" width="6.28515625" bestFit="1" customWidth="1"/>
    <col min="13" max="13" width="14.140625" bestFit="1" customWidth="1"/>
    <col min="14" max="14" width="17.42578125"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5" s="8" customFormat="1" ht="20.25" x14ac:dyDescent="0.3">
      <c r="H1" s="80" t="s">
        <v>303</v>
      </c>
      <c r="I1" s="189"/>
    </row>
    <row r="2" spans="1:15" s="195" customFormat="1" ht="18" customHeight="1" x14ac:dyDescent="0.25">
      <c r="A2" s="190" t="s">
        <v>19</v>
      </c>
      <c r="B2" s="191" t="s">
        <v>226</v>
      </c>
      <c r="C2" s="192"/>
      <c r="D2" s="193"/>
      <c r="E2" s="193"/>
      <c r="F2" s="193"/>
      <c r="G2" s="193"/>
      <c r="H2" s="193"/>
      <c r="I2" s="194" t="s">
        <v>64</v>
      </c>
    </row>
    <row r="3" spans="1:15" s="195" customFormat="1" ht="12.75" x14ac:dyDescent="0.2">
      <c r="A3" s="199" t="s">
        <v>228</v>
      </c>
      <c r="B3" s="199" t="s">
        <v>60</v>
      </c>
      <c r="C3" s="199" t="s">
        <v>72</v>
      </c>
      <c r="D3" s="199" t="s">
        <v>229</v>
      </c>
      <c r="E3" s="200" t="s">
        <v>22</v>
      </c>
      <c r="F3" s="201"/>
      <c r="G3" s="201"/>
      <c r="H3" s="201"/>
      <c r="I3" s="202"/>
      <c r="K3" s="229" t="s">
        <v>228</v>
      </c>
      <c r="L3" s="229" t="s">
        <v>60</v>
      </c>
      <c r="M3" s="229" t="s">
        <v>72</v>
      </c>
      <c r="N3" s="229" t="s">
        <v>229</v>
      </c>
      <c r="O3" s="235" t="s">
        <v>124</v>
      </c>
    </row>
    <row r="4" spans="1:15" s="195" customFormat="1" x14ac:dyDescent="0.2">
      <c r="A4" s="196" t="s">
        <v>235</v>
      </c>
      <c r="B4" s="192"/>
      <c r="C4" s="192"/>
      <c r="D4" s="192"/>
      <c r="E4" s="221"/>
      <c r="F4" s="222"/>
      <c r="G4" s="222"/>
      <c r="H4" s="222"/>
      <c r="I4" s="198"/>
      <c r="K4" s="231" t="s">
        <v>235</v>
      </c>
      <c r="L4" s="229"/>
      <c r="M4" s="229"/>
      <c r="N4" s="229"/>
    </row>
    <row r="5" spans="1:15" x14ac:dyDescent="0.25">
      <c r="A5" t="s">
        <v>236</v>
      </c>
      <c r="B5" s="238">
        <f>(L5*Conversions!$D$4)/('Bulk Terminal'!$B$6*Conversions!$D$5*Conversions!$D$4*'Bulk Terminal'!$B$7)</f>
        <v>4.1104938271604937E-6</v>
      </c>
      <c r="C5" t="s">
        <v>254</v>
      </c>
      <c r="D5" t="s">
        <v>238</v>
      </c>
      <c r="E5" s="204">
        <v>2</v>
      </c>
      <c r="I5" s="203">
        <v>1</v>
      </c>
      <c r="K5" s="227" t="s">
        <v>236</v>
      </c>
      <c r="L5" s="227">
        <v>6659</v>
      </c>
      <c r="M5" s="227" t="s">
        <v>247</v>
      </c>
      <c r="N5" s="227" t="s">
        <v>238</v>
      </c>
    </row>
    <row r="6" spans="1:15" x14ac:dyDescent="0.25">
      <c r="A6" s="220" t="s">
        <v>237</v>
      </c>
      <c r="B6" s="238">
        <f>(L6*Conversions!$D$4)/('Bulk Terminal'!$B$6*Conversions!$D$5*Conversions!$D$4*'Bulk Terminal'!$B$7)</f>
        <v>3.2006172839506175E-6</v>
      </c>
      <c r="C6" t="s">
        <v>254</v>
      </c>
      <c r="D6" t="s">
        <v>238</v>
      </c>
      <c r="E6" s="204">
        <v>2</v>
      </c>
      <c r="I6" s="203">
        <v>1</v>
      </c>
      <c r="K6" s="227" t="s">
        <v>237</v>
      </c>
      <c r="L6" s="227">
        <v>5185</v>
      </c>
      <c r="M6" s="227" t="s">
        <v>247</v>
      </c>
      <c r="N6" s="227" t="s">
        <v>238</v>
      </c>
    </row>
    <row r="7" spans="1:15" x14ac:dyDescent="0.25">
      <c r="A7" s="220" t="s">
        <v>253</v>
      </c>
      <c r="B7" s="238">
        <f>(L7*Conversions!$D$4)/('Bulk Terminal'!$B$6*Conversions!$D$5*Conversions!$D$4*'Bulk Terminal'!$B$7)</f>
        <v>4.2839506172839505E-7</v>
      </c>
      <c r="C7" t="s">
        <v>254</v>
      </c>
      <c r="D7"/>
      <c r="E7" s="204">
        <v>2</v>
      </c>
      <c r="I7" s="203">
        <v>1</v>
      </c>
      <c r="K7" s="227" t="s">
        <v>253</v>
      </c>
      <c r="L7" s="227">
        <v>694</v>
      </c>
      <c r="M7" s="227" t="s">
        <v>247</v>
      </c>
      <c r="N7" s="227"/>
    </row>
    <row r="8" spans="1:15" x14ac:dyDescent="0.25">
      <c r="A8" s="220" t="s">
        <v>73</v>
      </c>
      <c r="B8" s="239">
        <f>SUM(B5:B7)</f>
        <v>7.7395061728395063E-6</v>
      </c>
      <c r="C8" s="226" t="s">
        <v>254</v>
      </c>
      <c r="D8"/>
      <c r="K8" s="227"/>
      <c r="L8" s="227"/>
      <c r="M8" s="227"/>
      <c r="N8" s="227"/>
    </row>
    <row r="9" spans="1:15" x14ac:dyDescent="0.25">
      <c r="K9" s="227"/>
      <c r="L9" s="227"/>
      <c r="M9" s="227"/>
      <c r="N9" s="227"/>
    </row>
    <row r="10" spans="1:15" ht="15.75" x14ac:dyDescent="0.25">
      <c r="A10" s="196" t="s">
        <v>335</v>
      </c>
      <c r="K10" s="230" t="s">
        <v>241</v>
      </c>
      <c r="L10" s="227"/>
      <c r="M10" s="227"/>
      <c r="N10" s="227"/>
    </row>
    <row r="11" spans="1:15" x14ac:dyDescent="0.25">
      <c r="A11" s="220" t="s">
        <v>239</v>
      </c>
      <c r="B11" s="238">
        <f>(L11*Conversions!$D$4)/('Bulk Terminal'!$B$6*Conversions!$D$5*Conversions!$D$4)</f>
        <v>1.7962962962962963E-6</v>
      </c>
      <c r="C11" t="s">
        <v>254</v>
      </c>
      <c r="D11" t="s">
        <v>238</v>
      </c>
      <c r="E11" s="204">
        <v>2</v>
      </c>
      <c r="I11" s="203">
        <v>1</v>
      </c>
      <c r="K11" s="228" t="s">
        <v>239</v>
      </c>
      <c r="L11" s="73">
        <v>97</v>
      </c>
      <c r="M11" s="228" t="s">
        <v>248</v>
      </c>
      <c r="N11" s="228" t="s">
        <v>238</v>
      </c>
    </row>
    <row r="12" spans="1:15" x14ac:dyDescent="0.25">
      <c r="A12" s="220" t="s">
        <v>240</v>
      </c>
      <c r="B12" s="238">
        <f>(L12*Conversions!$D$4)/('Bulk Terminal'!$B$6*Conversions!$D$5*Conversions!$D$4)</f>
        <v>4.6012962962962961E-4</v>
      </c>
      <c r="C12" t="s">
        <v>254</v>
      </c>
      <c r="D12" t="s">
        <v>245</v>
      </c>
      <c r="E12" s="204">
        <v>2</v>
      </c>
      <c r="I12" s="203">
        <v>1</v>
      </c>
      <c r="K12" s="228" t="s">
        <v>240</v>
      </c>
      <c r="L12" s="73">
        <v>24847</v>
      </c>
      <c r="M12" s="228" t="s">
        <v>248</v>
      </c>
      <c r="N12" s="228" t="s">
        <v>245</v>
      </c>
    </row>
    <row r="13" spans="1:15" x14ac:dyDescent="0.25">
      <c r="A13" s="220" t="s">
        <v>242</v>
      </c>
      <c r="B13" s="238">
        <f>(L13*Conversions!$D$4)/('Bulk Terminal'!$B$6*Conversions!$D$5*Conversions!$D$4)</f>
        <v>1.2303703703703703E-4</v>
      </c>
      <c r="C13" t="s">
        <v>254</v>
      </c>
      <c r="D13" t="s">
        <v>245</v>
      </c>
      <c r="E13" s="204">
        <v>2</v>
      </c>
      <c r="I13" s="203">
        <v>1</v>
      </c>
      <c r="K13" s="228" t="s">
        <v>242</v>
      </c>
      <c r="L13" s="73">
        <v>6644</v>
      </c>
      <c r="M13" s="228" t="s">
        <v>248</v>
      </c>
      <c r="N13" s="228" t="s">
        <v>245</v>
      </c>
    </row>
    <row r="14" spans="1:15" x14ac:dyDescent="0.25">
      <c r="A14" s="220" t="s">
        <v>243</v>
      </c>
      <c r="B14" s="238">
        <f>(L14*Conversions!$D$4)/('Bulk Terminal'!$B$6*Conversions!$D$5*Conversions!$D$4)</f>
        <v>9.9370370370370365E-5</v>
      </c>
      <c r="C14" t="s">
        <v>254</v>
      </c>
      <c r="D14" t="s">
        <v>245</v>
      </c>
      <c r="E14" s="204">
        <v>2</v>
      </c>
      <c r="I14" s="203">
        <v>1</v>
      </c>
      <c r="K14" s="228" t="s">
        <v>243</v>
      </c>
      <c r="L14" s="73">
        <v>5366</v>
      </c>
      <c r="M14" s="228" t="s">
        <v>248</v>
      </c>
      <c r="N14" s="228" t="s">
        <v>245</v>
      </c>
    </row>
    <row r="15" spans="1:15" x14ac:dyDescent="0.25">
      <c r="A15" s="220" t="s">
        <v>244</v>
      </c>
      <c r="B15" s="238">
        <f>(L15*Conversions!$D$4)/('Bulk Terminal'!$B$6*Conversions!$D$5*Conversions!$D$4)</f>
        <v>7.2092592592592591E-5</v>
      </c>
      <c r="C15" t="s">
        <v>254</v>
      </c>
      <c r="D15" t="s">
        <v>245</v>
      </c>
      <c r="E15" s="204">
        <v>2</v>
      </c>
      <c r="I15" s="203">
        <v>1</v>
      </c>
      <c r="K15" s="228" t="s">
        <v>244</v>
      </c>
      <c r="L15" s="73">
        <v>3893</v>
      </c>
      <c r="M15" s="228" t="s">
        <v>248</v>
      </c>
      <c r="N15" s="228" t="s">
        <v>245</v>
      </c>
    </row>
    <row r="16" spans="1:15" x14ac:dyDescent="0.25">
      <c r="A16" s="220" t="s">
        <v>252</v>
      </c>
      <c r="B16" s="238">
        <f>(L16*Conversions!$D$4)/('Bulk Terminal'!$B$6*Conversions!$D$5*Conversions!$D$4)</f>
        <v>1.581851851851852E-4</v>
      </c>
      <c r="C16" t="s">
        <v>254</v>
      </c>
      <c r="D16" t="s">
        <v>245</v>
      </c>
      <c r="E16" s="204">
        <v>2</v>
      </c>
      <c r="I16" s="203">
        <v>1</v>
      </c>
      <c r="K16" s="228" t="s">
        <v>252</v>
      </c>
      <c r="L16" s="73">
        <v>8542</v>
      </c>
      <c r="M16" s="228" t="s">
        <v>248</v>
      </c>
      <c r="N16" s="228" t="s">
        <v>245</v>
      </c>
    </row>
    <row r="17" spans="1:17" x14ac:dyDescent="0.25">
      <c r="A17" s="220" t="s">
        <v>73</v>
      </c>
      <c r="B17" s="239">
        <f>SUM(B11:B16)</f>
        <v>9.1461111111111105E-4</v>
      </c>
      <c r="C17" s="226" t="s">
        <v>254</v>
      </c>
      <c r="D17"/>
      <c r="K17" s="232" t="s">
        <v>281</v>
      </c>
      <c r="L17" s="233">
        <v>21459</v>
      </c>
      <c r="M17" s="233" t="s">
        <v>248</v>
      </c>
      <c r="N17" s="233" t="s">
        <v>283</v>
      </c>
      <c r="O17">
        <v>2016</v>
      </c>
      <c r="P17" t="s">
        <v>337</v>
      </c>
    </row>
    <row r="18" spans="1:17" x14ac:dyDescent="0.25">
      <c r="A18" s="220"/>
      <c r="C18"/>
      <c r="D18"/>
      <c r="K18" s="232" t="s">
        <v>282</v>
      </c>
      <c r="L18" s="233">
        <v>50193</v>
      </c>
      <c r="M18" s="233" t="s">
        <v>248</v>
      </c>
      <c r="N18" s="233" t="s">
        <v>283</v>
      </c>
      <c r="O18">
        <v>2027</v>
      </c>
      <c r="P18" t="s">
        <v>339</v>
      </c>
    </row>
    <row r="19" spans="1:17" x14ac:dyDescent="0.25">
      <c r="A19" s="220" t="s">
        <v>256</v>
      </c>
      <c r="B19" s="237">
        <f>SUM(B8,B17)</f>
        <v>9.2235061728395058E-4</v>
      </c>
      <c r="C19" s="224" t="s">
        <v>254</v>
      </c>
      <c r="D19"/>
    </row>
    <row r="22" spans="1:17" ht="15.75" x14ac:dyDescent="0.25">
      <c r="A22" s="196" t="s">
        <v>336</v>
      </c>
    </row>
    <row r="23" spans="1:17" x14ac:dyDescent="0.25">
      <c r="A23" s="220" t="s">
        <v>338</v>
      </c>
      <c r="C23"/>
      <c r="D23"/>
      <c r="E23" s="204">
        <v>1</v>
      </c>
    </row>
    <row r="24" spans="1:17" x14ac:dyDescent="0.25">
      <c r="A24" s="220" t="s">
        <v>318</v>
      </c>
      <c r="B24" s="204">
        <f>SLOPE(L17:L18,O17:O18)</f>
        <v>2612.181818181818</v>
      </c>
      <c r="C24" s="226"/>
      <c r="D24"/>
      <c r="Q24">
        <f>(97-49)/97</f>
        <v>0.49484536082474229</v>
      </c>
    </row>
    <row r="25" spans="1:17" x14ac:dyDescent="0.25">
      <c r="A25" s="220" t="s">
        <v>319</v>
      </c>
      <c r="B25" s="225">
        <f>INTERCEPT(L17:L18,O17:O18)</f>
        <v>-5244699.5454545449</v>
      </c>
      <c r="C25" s="226"/>
      <c r="D25"/>
      <c r="Q25">
        <f>(24847-9939)/24847</f>
        <v>0.59999195073851974</v>
      </c>
    </row>
    <row r="26" spans="1:17" x14ac:dyDescent="0.25">
      <c r="A26" s="204" t="s">
        <v>320</v>
      </c>
      <c r="B26" s="204">
        <f>-1*B25/B24</f>
        <v>2007.785028189601</v>
      </c>
      <c r="Q26">
        <f>(804-336)/804</f>
        <v>0.58208955223880599</v>
      </c>
    </row>
    <row r="28" spans="1:17" x14ac:dyDescent="0.25">
      <c r="Q28">
        <f>(6644-3317)/6644</f>
        <v>0.50075255869957858</v>
      </c>
    </row>
    <row r="29" spans="1:17" x14ac:dyDescent="0.25">
      <c r="Q29">
        <f>(5366-2173)/5366</f>
        <v>0.59504286246738725</v>
      </c>
    </row>
    <row r="31" spans="1:17" x14ac:dyDescent="0.25">
      <c r="Q31">
        <f>(3893-1767)/3893</f>
        <v>0.5461083996917544</v>
      </c>
    </row>
    <row r="32" spans="1:17" x14ac:dyDescent="0.25">
      <c r="Q32">
        <f>(8542-3878)/8542</f>
        <v>0.54600796066494961</v>
      </c>
    </row>
    <row r="33" spans="17:17" x14ac:dyDescent="0.25">
      <c r="Q33">
        <f>(50193-21459)/50193</f>
        <v>0.57247026477795704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44"/>
  <sheetViews>
    <sheetView zoomScaleNormal="100" workbookViewId="0">
      <selection activeCell="B24" sqref="B24"/>
    </sheetView>
  </sheetViews>
  <sheetFormatPr defaultRowHeight="15" x14ac:dyDescent="0.25"/>
  <cols>
    <col min="1" max="1" width="33.7109375" style="204" customWidth="1"/>
    <col min="2" max="2" width="11" style="204" customWidth="1"/>
    <col min="3" max="3" width="15.140625" style="204" bestFit="1" customWidth="1"/>
    <col min="4" max="4" width="49.42578125" style="204" bestFit="1" customWidth="1"/>
    <col min="5" max="6" width="11" style="204" customWidth="1"/>
    <col min="7" max="8" width="9.140625" style="204" customWidth="1"/>
    <col min="9" max="9" width="19" style="203" customWidth="1"/>
    <col min="11" max="11" width="42.7109375" customWidth="1"/>
    <col min="12" max="12" width="5.7109375" bestFit="1" customWidth="1"/>
    <col min="13" max="13" width="14.85546875"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3" s="8" customFormat="1" ht="20.25" x14ac:dyDescent="0.3">
      <c r="H1" s="80" t="s">
        <v>328</v>
      </c>
      <c r="I1" s="189"/>
    </row>
    <row r="2" spans="1:13" s="195" customFormat="1" ht="18" customHeight="1" x14ac:dyDescent="0.25">
      <c r="A2" s="190" t="s">
        <v>19</v>
      </c>
      <c r="B2" s="191" t="s">
        <v>226</v>
      </c>
      <c r="C2" s="192"/>
      <c r="D2" s="193"/>
      <c r="E2" s="193"/>
      <c r="F2" s="193"/>
      <c r="G2" s="193"/>
      <c r="H2" s="193"/>
      <c r="I2" s="194" t="s">
        <v>64</v>
      </c>
    </row>
    <row r="3" spans="1:13" s="195" customFormat="1" x14ac:dyDescent="0.2">
      <c r="A3" s="196" t="s">
        <v>227</v>
      </c>
      <c r="C3" s="197"/>
      <c r="I3" s="198"/>
    </row>
    <row r="4" spans="1:13" s="195" customFormat="1" ht="12.75" x14ac:dyDescent="0.2">
      <c r="A4" s="199" t="s">
        <v>228</v>
      </c>
      <c r="B4" s="199" t="s">
        <v>60</v>
      </c>
      <c r="C4" s="199" t="s">
        <v>72</v>
      </c>
      <c r="D4" s="199" t="s">
        <v>229</v>
      </c>
      <c r="E4" s="200" t="s">
        <v>22</v>
      </c>
      <c r="F4" s="201"/>
      <c r="G4" s="201"/>
      <c r="H4" s="201"/>
      <c r="I4" s="202"/>
      <c r="K4" s="229" t="s">
        <v>228</v>
      </c>
      <c r="L4" s="229" t="s">
        <v>60</v>
      </c>
      <c r="M4" s="229" t="s">
        <v>72</v>
      </c>
    </row>
    <row r="5" spans="1:13" s="195" customFormat="1" x14ac:dyDescent="0.25">
      <c r="A5" s="204"/>
      <c r="B5" s="204"/>
      <c r="C5" s="204"/>
      <c r="D5" s="204"/>
      <c r="E5" s="221"/>
      <c r="F5" s="222"/>
      <c r="G5" s="222"/>
      <c r="H5" s="222"/>
      <c r="I5" s="198">
        <v>1</v>
      </c>
      <c r="K5" s="227" t="s">
        <v>284</v>
      </c>
      <c r="L5" s="227">
        <v>2019</v>
      </c>
      <c r="M5" s="227" t="s">
        <v>285</v>
      </c>
    </row>
    <row r="6" spans="1:13" s="195" customFormat="1" x14ac:dyDescent="0.25">
      <c r="A6" s="204" t="s">
        <v>340</v>
      </c>
      <c r="B6" s="204">
        <f>('GHG Emissions'!O18-'GHG Emissions'!B26)/(L5-'GHG Emissions'!B26)</f>
        <v>1.7133321541282933</v>
      </c>
      <c r="C6" s="204" t="s">
        <v>246</v>
      </c>
      <c r="D6" s="204"/>
      <c r="E6" s="234" t="s">
        <v>327</v>
      </c>
      <c r="F6" s="222"/>
      <c r="G6" s="222"/>
      <c r="H6" s="222"/>
      <c r="I6" s="198"/>
      <c r="K6" s="227"/>
      <c r="L6" s="227"/>
      <c r="M6" s="227"/>
    </row>
    <row r="7" spans="1:13" s="195" customFormat="1" ht="12.75" x14ac:dyDescent="0.2">
      <c r="A7" s="192"/>
      <c r="B7" s="192"/>
      <c r="C7" s="192"/>
      <c r="D7" s="192"/>
      <c r="E7" s="221"/>
      <c r="F7" s="222"/>
      <c r="G7" s="222"/>
      <c r="H7" s="222"/>
      <c r="I7" s="198"/>
      <c r="K7" s="229"/>
      <c r="L7" s="229"/>
      <c r="M7" s="229"/>
    </row>
    <row r="8" spans="1:13" ht="15.75" x14ac:dyDescent="0.25">
      <c r="A8" s="196" t="s">
        <v>257</v>
      </c>
      <c r="B8"/>
      <c r="C8"/>
      <c r="D8"/>
      <c r="E8"/>
      <c r="F8"/>
      <c r="G8"/>
      <c r="H8"/>
      <c r="K8" s="230" t="s">
        <v>257</v>
      </c>
      <c r="L8" s="227"/>
      <c r="M8" s="227"/>
    </row>
    <row r="9" spans="1:13" x14ac:dyDescent="0.25">
      <c r="A9" s="204" t="s">
        <v>274</v>
      </c>
      <c r="B9" s="204">
        <f>((L9*Conversions!$D$4)/('Bulk Terminal'!$B$6*Conversions!$D$5*Conversions!$D$4))*B6</f>
        <v>4.4419722514437236E-8</v>
      </c>
      <c r="C9" s="204" t="s">
        <v>276</v>
      </c>
      <c r="E9" s="204">
        <v>2</v>
      </c>
      <c r="I9" s="203">
        <v>1</v>
      </c>
      <c r="K9" s="227" t="s">
        <v>258</v>
      </c>
      <c r="L9" s="227">
        <v>1.4</v>
      </c>
      <c r="M9" s="227" t="s">
        <v>268</v>
      </c>
    </row>
    <row r="10" spans="1:13" x14ac:dyDescent="0.25">
      <c r="A10" s="204" t="s">
        <v>259</v>
      </c>
      <c r="B10" s="204">
        <f>((L10*Conversions!$D$4)/('Bulk Terminal'!$B$6*Conversions!$D$5*Conversions!$D$4))*B6</f>
        <v>6.3456746449196053E-8</v>
      </c>
      <c r="C10" s="204" t="s">
        <v>276</v>
      </c>
      <c r="E10" s="204">
        <v>2</v>
      </c>
      <c r="I10" s="203">
        <v>1</v>
      </c>
      <c r="K10" s="227" t="s">
        <v>259</v>
      </c>
      <c r="L10" s="227">
        <v>2</v>
      </c>
      <c r="M10" s="227" t="s">
        <v>268</v>
      </c>
    </row>
    <row r="11" spans="1:13" x14ac:dyDescent="0.25">
      <c r="A11" s="204" t="s">
        <v>275</v>
      </c>
      <c r="B11" s="204">
        <f>((L11*Conversions!$D$4)/('Bulk Terminal'!$B$6*Conversions!$D$5*Conversions!$D$4))*B6</f>
        <v>4.7592559836897036E-8</v>
      </c>
      <c r="C11" s="204" t="s">
        <v>276</v>
      </c>
      <c r="E11" s="204">
        <v>2</v>
      </c>
      <c r="I11" s="203">
        <v>1</v>
      </c>
      <c r="K11" s="227" t="s">
        <v>260</v>
      </c>
      <c r="L11" s="227">
        <v>1.5</v>
      </c>
      <c r="M11" s="227" t="s">
        <v>268</v>
      </c>
    </row>
    <row r="12" spans="1:13" x14ac:dyDescent="0.25">
      <c r="A12" s="204" t="s">
        <v>261</v>
      </c>
      <c r="B12" s="204">
        <f>((L12*Conversions!$D$4)/('Bulk Terminal'!$B$6*Conversions!$D$5*Conversions!$D$4))*B6</f>
        <v>7.6148095739035269E-8</v>
      </c>
      <c r="C12" s="204" t="s">
        <v>276</v>
      </c>
      <c r="E12" s="204">
        <v>2</v>
      </c>
      <c r="I12" s="203">
        <v>1</v>
      </c>
      <c r="K12" s="227" t="s">
        <v>261</v>
      </c>
      <c r="L12" s="227">
        <v>2.4</v>
      </c>
      <c r="M12" s="227" t="s">
        <v>268</v>
      </c>
    </row>
    <row r="13" spans="1:13" x14ac:dyDescent="0.25">
      <c r="A13" s="204" t="s">
        <v>73</v>
      </c>
      <c r="B13" s="223">
        <f>SUM(B9:B12)</f>
        <v>2.316171245395656E-7</v>
      </c>
      <c r="C13" s="223" t="s">
        <v>276</v>
      </c>
      <c r="K13" s="227"/>
      <c r="L13" s="227"/>
      <c r="M13" s="227"/>
    </row>
    <row r="14" spans="1:13" x14ac:dyDescent="0.25">
      <c r="K14" s="227"/>
      <c r="L14" s="227"/>
      <c r="M14" s="227"/>
    </row>
    <row r="15" spans="1:13" ht="15.75" x14ac:dyDescent="0.25">
      <c r="A15" s="196" t="s">
        <v>262</v>
      </c>
      <c r="K15" s="230" t="s">
        <v>262</v>
      </c>
      <c r="L15" s="227"/>
      <c r="M15" s="227"/>
    </row>
    <row r="16" spans="1:13" x14ac:dyDescent="0.25">
      <c r="A16" s="204" t="s">
        <v>274</v>
      </c>
      <c r="B16" s="204">
        <f>((L16*Conversions!$D$4)/('Bulk Terminal'!$B$6*Conversions!$D$5*Conversions!$D$4))*B6</f>
        <v>4.1246885191977435E-8</v>
      </c>
      <c r="C16" s="204" t="s">
        <v>277</v>
      </c>
      <c r="E16" s="204">
        <v>2</v>
      </c>
      <c r="I16" s="203">
        <v>1</v>
      </c>
      <c r="K16" s="227" t="s">
        <v>258</v>
      </c>
      <c r="L16" s="227">
        <v>1.3</v>
      </c>
      <c r="M16" s="227" t="s">
        <v>269</v>
      </c>
    </row>
    <row r="17" spans="1:13" x14ac:dyDescent="0.25">
      <c r="A17" s="204" t="s">
        <v>259</v>
      </c>
      <c r="B17" s="204">
        <f>((L17*Conversions!$D$4)/('Bulk Terminal'!$B$6*Conversions!$D$5*Conversions!$D$4))*B6</f>
        <v>6.0283909126736246E-8</v>
      </c>
      <c r="C17" s="204" t="s">
        <v>277</v>
      </c>
      <c r="E17" s="204">
        <v>2</v>
      </c>
      <c r="I17" s="203">
        <v>1</v>
      </c>
      <c r="K17" s="227" t="s">
        <v>259</v>
      </c>
      <c r="L17" s="227">
        <v>1.9</v>
      </c>
      <c r="M17" s="227" t="s">
        <v>269</v>
      </c>
    </row>
    <row r="18" spans="1:13" x14ac:dyDescent="0.25">
      <c r="A18" s="204" t="s">
        <v>275</v>
      </c>
      <c r="B18" s="204">
        <f>((L18*Conversions!$D$4)/('Bulk Terminal'!$B$6*Conversions!$D$5*Conversions!$D$4))*B6</f>
        <v>4.7592559836897036E-8</v>
      </c>
      <c r="C18" s="204" t="s">
        <v>277</v>
      </c>
      <c r="E18" s="204">
        <v>2</v>
      </c>
      <c r="I18" s="203">
        <v>1</v>
      </c>
      <c r="K18" s="227" t="s">
        <v>260</v>
      </c>
      <c r="L18" s="227">
        <v>1.5</v>
      </c>
      <c r="M18" s="227" t="s">
        <v>269</v>
      </c>
    </row>
    <row r="19" spans="1:13" x14ac:dyDescent="0.25">
      <c r="A19" s="204" t="s">
        <v>261</v>
      </c>
      <c r="B19" s="204">
        <f>((L19*Conversions!$D$4)/('Bulk Terminal'!$B$6*Conversions!$D$5*Conversions!$D$4))*B6</f>
        <v>7.2975258416575462E-8</v>
      </c>
      <c r="C19" s="204" t="s">
        <v>277</v>
      </c>
      <c r="E19" s="204">
        <v>2</v>
      </c>
      <c r="I19" s="203">
        <v>1</v>
      </c>
      <c r="K19" s="227" t="s">
        <v>261</v>
      </c>
      <c r="L19" s="227">
        <v>2.2999999999999998</v>
      </c>
      <c r="M19" s="227" t="s">
        <v>269</v>
      </c>
    </row>
    <row r="20" spans="1:13" x14ac:dyDescent="0.25">
      <c r="A20" s="204" t="s">
        <v>73</v>
      </c>
      <c r="B20" s="223">
        <f>SUM(B16:B19)</f>
        <v>2.2209861257218617E-7</v>
      </c>
      <c r="C20" s="223" t="s">
        <v>276</v>
      </c>
      <c r="K20" s="227"/>
      <c r="L20" s="227"/>
      <c r="M20" s="227"/>
    </row>
    <row r="21" spans="1:13" x14ac:dyDescent="0.25">
      <c r="K21" s="227"/>
      <c r="L21" s="227"/>
      <c r="M21" s="227"/>
    </row>
    <row r="22" spans="1:13" ht="15.75" x14ac:dyDescent="0.25">
      <c r="A22" s="196" t="s">
        <v>263</v>
      </c>
      <c r="K22" s="230" t="s">
        <v>263</v>
      </c>
      <c r="L22" s="227"/>
      <c r="M22" s="227"/>
    </row>
    <row r="23" spans="1:13" x14ac:dyDescent="0.25">
      <c r="A23" s="204" t="s">
        <v>274</v>
      </c>
      <c r="B23" s="204">
        <f>((L23*Conversions!$D$4)/('Bulk Terminal'!$B$6*Conversions!$D$5*Conversions!$D$4))*B6</f>
        <v>4.7592559836897036E-8</v>
      </c>
      <c r="C23" s="204" t="s">
        <v>278</v>
      </c>
      <c r="E23" s="204">
        <v>2</v>
      </c>
      <c r="I23" s="203">
        <v>1</v>
      </c>
      <c r="K23" s="227" t="s">
        <v>258</v>
      </c>
      <c r="L23" s="227">
        <v>1.5</v>
      </c>
      <c r="M23" s="227" t="s">
        <v>270</v>
      </c>
    </row>
    <row r="24" spans="1:13" x14ac:dyDescent="0.25">
      <c r="A24" s="204" t="s">
        <v>259</v>
      </c>
      <c r="B24" s="204">
        <f>((L24*Conversions!$D$4)/('Bulk Terminal'!$B$6*Conversions!$D$5*Conversions!$D$4))*B6</f>
        <v>1.7767889005774894E-7</v>
      </c>
      <c r="C24" s="204" t="s">
        <v>278</v>
      </c>
      <c r="E24" s="204">
        <v>2</v>
      </c>
      <c r="I24" s="203">
        <v>1</v>
      </c>
      <c r="K24" s="227" t="s">
        <v>259</v>
      </c>
      <c r="L24" s="227">
        <v>5.6</v>
      </c>
      <c r="M24" s="227" t="s">
        <v>270</v>
      </c>
    </row>
    <row r="25" spans="1:13" x14ac:dyDescent="0.25">
      <c r="A25" s="204" t="s">
        <v>275</v>
      </c>
      <c r="B25" s="204">
        <f>((L25*Conversions!$D$4)/('Bulk Terminal'!$B$6*Conversions!$D$5*Conversions!$D$4))*B6</f>
        <v>3.1728373224598023E-9</v>
      </c>
      <c r="C25" s="204" t="s">
        <v>278</v>
      </c>
      <c r="E25" s="204">
        <v>2</v>
      </c>
      <c r="I25" s="203">
        <v>1</v>
      </c>
      <c r="K25" s="227" t="s">
        <v>260</v>
      </c>
      <c r="L25" s="227">
        <v>0.1</v>
      </c>
      <c r="M25" s="227" t="s">
        <v>270</v>
      </c>
    </row>
    <row r="26" spans="1:13" x14ac:dyDescent="0.25">
      <c r="A26" s="204" t="s">
        <v>261</v>
      </c>
      <c r="B26" s="204">
        <f>((L26*Conversions!$D$4)/('Bulk Terminal'!$B$6*Conversions!$D$5*Conversions!$D$4))*B6</f>
        <v>3.1728373224598023E-9</v>
      </c>
      <c r="C26" s="204" t="s">
        <v>278</v>
      </c>
      <c r="E26" s="204">
        <v>2</v>
      </c>
      <c r="I26" s="203">
        <v>1</v>
      </c>
      <c r="K26" s="227" t="s">
        <v>261</v>
      </c>
      <c r="L26" s="227">
        <v>0.1</v>
      </c>
      <c r="M26" s="227" t="s">
        <v>270</v>
      </c>
    </row>
    <row r="27" spans="1:13" x14ac:dyDescent="0.25">
      <c r="A27" s="204" t="s">
        <v>73</v>
      </c>
      <c r="B27" s="223">
        <f>SUM(B23:B26)</f>
        <v>2.3161712453956557E-7</v>
      </c>
      <c r="C27" s="223" t="s">
        <v>276</v>
      </c>
      <c r="K27" s="227"/>
      <c r="L27" s="227"/>
      <c r="M27" s="227"/>
    </row>
    <row r="28" spans="1:13" x14ac:dyDescent="0.25">
      <c r="K28" s="227"/>
      <c r="L28" s="227"/>
      <c r="M28" s="227"/>
    </row>
    <row r="29" spans="1:13" ht="15.75" x14ac:dyDescent="0.25">
      <c r="A29" s="196" t="s">
        <v>264</v>
      </c>
      <c r="K29" s="230" t="s">
        <v>264</v>
      </c>
      <c r="L29" s="227"/>
      <c r="M29" s="227"/>
    </row>
    <row r="30" spans="1:13" x14ac:dyDescent="0.25">
      <c r="A30" s="204" t="s">
        <v>274</v>
      </c>
      <c r="B30" s="204">
        <f>((L30*Conversions!$D$4)/('Bulk Terminal'!$B$6*Conversions!$D$5*Conversions!$D$4))*B6</f>
        <v>5.0448113427110863E-7</v>
      </c>
      <c r="C30" s="204" t="s">
        <v>279</v>
      </c>
      <c r="E30" s="204">
        <v>2</v>
      </c>
      <c r="I30" s="203">
        <v>1</v>
      </c>
      <c r="K30" s="227" t="s">
        <v>258</v>
      </c>
      <c r="L30" s="227">
        <v>15.9</v>
      </c>
      <c r="M30" s="227" t="s">
        <v>271</v>
      </c>
    </row>
    <row r="31" spans="1:13" x14ac:dyDescent="0.25">
      <c r="A31" s="204" t="s">
        <v>259</v>
      </c>
      <c r="B31" s="204">
        <f>((L31*Conversions!$D$4)/('Bulk Terminal'!$B$6*Conversions!$D$5*Conversions!$D$4))*B6</f>
        <v>3.2997508153581948E-7</v>
      </c>
      <c r="C31" s="204" t="s">
        <v>279</v>
      </c>
      <c r="E31" s="204">
        <v>2</v>
      </c>
      <c r="I31" s="203">
        <v>1</v>
      </c>
      <c r="K31" s="227" t="s">
        <v>259</v>
      </c>
      <c r="L31" s="227">
        <v>10.4</v>
      </c>
      <c r="M31" s="227" t="s">
        <v>271</v>
      </c>
    </row>
    <row r="32" spans="1:13" x14ac:dyDescent="0.25">
      <c r="A32" s="204" t="s">
        <v>275</v>
      </c>
      <c r="B32" s="204">
        <f>((L32*Conversions!$D$4)/('Bulk Terminal'!$B$6*Conversions!$D$5*Conversions!$D$4))*B6</f>
        <v>5.203453208834076E-7</v>
      </c>
      <c r="C32" s="204" t="s">
        <v>279</v>
      </c>
      <c r="E32" s="204">
        <v>2</v>
      </c>
      <c r="I32" s="203">
        <v>1</v>
      </c>
      <c r="K32" s="227" t="s">
        <v>260</v>
      </c>
      <c r="L32" s="227">
        <v>16.399999999999999</v>
      </c>
      <c r="M32" s="227" t="s">
        <v>271</v>
      </c>
    </row>
    <row r="33" spans="1:13" x14ac:dyDescent="0.25">
      <c r="A33" s="204" t="s">
        <v>261</v>
      </c>
      <c r="B33" s="204">
        <f>((L33*Conversions!$D$4)/('Bulk Terminal'!$B$6*Conversions!$D$5*Conversions!$D$4))*B6</f>
        <v>8.1224635454970939E-7</v>
      </c>
      <c r="C33" s="204" t="s">
        <v>279</v>
      </c>
      <c r="E33" s="204">
        <v>2</v>
      </c>
      <c r="I33" s="203">
        <v>1</v>
      </c>
      <c r="K33" s="227" t="s">
        <v>261</v>
      </c>
      <c r="L33" s="227">
        <v>25.6</v>
      </c>
      <c r="M33" s="227" t="s">
        <v>271</v>
      </c>
    </row>
    <row r="34" spans="1:13" x14ac:dyDescent="0.25">
      <c r="A34" s="204" t="s">
        <v>73</v>
      </c>
      <c r="B34" s="223">
        <f>SUM(B30:B33)</f>
        <v>2.1670478912400453E-6</v>
      </c>
      <c r="C34" s="223" t="s">
        <v>276</v>
      </c>
      <c r="K34" s="227"/>
      <c r="L34" s="227"/>
      <c r="M34" s="227"/>
    </row>
    <row r="35" spans="1:13" x14ac:dyDescent="0.25">
      <c r="K35" s="227"/>
      <c r="L35" s="227"/>
      <c r="M35" s="227"/>
    </row>
    <row r="36" spans="1:13" ht="15.75" x14ac:dyDescent="0.25">
      <c r="A36" s="196" t="s">
        <v>294</v>
      </c>
      <c r="E36" s="204">
        <v>3</v>
      </c>
      <c r="K36" s="230" t="s">
        <v>265</v>
      </c>
      <c r="L36" s="227"/>
      <c r="M36" s="227"/>
    </row>
    <row r="37" spans="1:13" x14ac:dyDescent="0.25">
      <c r="A37" s="204" t="s">
        <v>274</v>
      </c>
      <c r="B37" s="204">
        <f>((L37*Conversions!$D$4)/('Bulk Terminal'!$B$6*Conversions!$D$5*Conversions!$D$4))*B6</f>
        <v>1.8783196948962029E-6</v>
      </c>
      <c r="C37" s="204" t="s">
        <v>280</v>
      </c>
      <c r="E37" s="204">
        <v>2</v>
      </c>
      <c r="I37" s="203">
        <v>1</v>
      </c>
      <c r="K37" s="227" t="s">
        <v>258</v>
      </c>
      <c r="L37" s="227">
        <v>59.2</v>
      </c>
      <c r="M37" s="227" t="s">
        <v>272</v>
      </c>
    </row>
    <row r="38" spans="1:13" x14ac:dyDescent="0.25">
      <c r="A38" s="204" t="s">
        <v>259</v>
      </c>
      <c r="B38" s="204">
        <f>((L38*Conversions!$D$4)/('Bulk Terminal'!$B$6*Conversions!$D$5*Conversions!$D$4))*B6</f>
        <v>3.1538002985250433E-6</v>
      </c>
      <c r="C38" s="204" t="s">
        <v>280</v>
      </c>
      <c r="E38" s="204">
        <v>2</v>
      </c>
      <c r="I38" s="203">
        <v>1</v>
      </c>
      <c r="K38" s="227" t="s">
        <v>259</v>
      </c>
      <c r="L38" s="227">
        <v>99.4</v>
      </c>
      <c r="M38" s="227" t="s">
        <v>272</v>
      </c>
    </row>
    <row r="39" spans="1:13" x14ac:dyDescent="0.25">
      <c r="A39" s="204" t="s">
        <v>275</v>
      </c>
      <c r="B39" s="204">
        <f>((L39*Conversions!$D$4)/('Bulk Terminal'!$B$6*Conversions!$D$5*Conversions!$D$4))*B6</f>
        <v>2.0084060251170547E-6</v>
      </c>
      <c r="C39" s="204" t="s">
        <v>280</v>
      </c>
      <c r="E39" s="204">
        <v>2</v>
      </c>
      <c r="I39" s="203">
        <v>1</v>
      </c>
      <c r="K39" s="227" t="s">
        <v>260</v>
      </c>
      <c r="L39" s="227">
        <v>63.3</v>
      </c>
      <c r="M39" s="227" t="s">
        <v>272</v>
      </c>
    </row>
    <row r="40" spans="1:13" x14ac:dyDescent="0.25">
      <c r="A40" s="204" t="s">
        <v>261</v>
      </c>
      <c r="B40" s="204">
        <f>((L40*Conversions!$D$4)/('Bulk Terminal'!$B$6*Conversions!$D$5*Conversions!$D$4))*B6</f>
        <v>3.1474546238801242E-6</v>
      </c>
      <c r="C40" s="204" t="s">
        <v>280</v>
      </c>
      <c r="E40" s="204">
        <v>2</v>
      </c>
      <c r="I40" s="203">
        <v>1</v>
      </c>
      <c r="K40" s="227" t="s">
        <v>261</v>
      </c>
      <c r="L40" s="227">
        <v>99.2</v>
      </c>
      <c r="M40" s="227" t="s">
        <v>272</v>
      </c>
    </row>
    <row r="41" spans="1:13" x14ac:dyDescent="0.25">
      <c r="A41" s="204" t="s">
        <v>73</v>
      </c>
      <c r="B41" s="223">
        <f>SUM(B37:B40)</f>
        <v>1.0187980642418425E-5</v>
      </c>
      <c r="C41" s="223" t="s">
        <v>276</v>
      </c>
      <c r="K41" s="227"/>
      <c r="L41" s="227"/>
      <c r="M41" s="227"/>
    </row>
    <row r="42" spans="1:13" x14ac:dyDescent="0.25">
      <c r="K42" s="227"/>
      <c r="L42" s="227"/>
      <c r="M42" s="227"/>
    </row>
    <row r="43" spans="1:13" x14ac:dyDescent="0.25">
      <c r="K43" s="227" t="s">
        <v>266</v>
      </c>
      <c r="L43" s="227"/>
      <c r="M43" s="227"/>
    </row>
    <row r="44" spans="1:13" x14ac:dyDescent="0.25">
      <c r="K44" s="227" t="s">
        <v>267</v>
      </c>
      <c r="L44" s="227"/>
      <c r="M44" s="22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B5" sqref="B5"/>
    </sheetView>
  </sheetViews>
  <sheetFormatPr defaultColWidth="9.140625" defaultRowHeight="12.75" x14ac:dyDescent="0.2"/>
  <cols>
    <col min="1" max="3" width="9.140625" style="204"/>
    <col min="4" max="4" width="13.42578125" style="204" bestFit="1" customWidth="1"/>
    <col min="5" max="5" width="16.42578125" style="204" bestFit="1" customWidth="1"/>
    <col min="6" max="6" width="23.42578125" style="204" customWidth="1"/>
    <col min="7" max="7" width="11" style="204" bestFit="1" customWidth="1"/>
    <col min="8" max="259" width="9.140625" style="204"/>
    <col min="260" max="260" width="13.42578125" style="204" bestFit="1" customWidth="1"/>
    <col min="261" max="261" width="16.42578125" style="204" bestFit="1" customWidth="1"/>
    <col min="262" max="262" width="23.42578125" style="204" customWidth="1"/>
    <col min="263" max="263" width="11" style="204" bestFit="1" customWidth="1"/>
    <col min="264" max="515" width="9.140625" style="204"/>
    <col min="516" max="516" width="13.42578125" style="204" bestFit="1" customWidth="1"/>
    <col min="517" max="517" width="16.42578125" style="204" bestFit="1" customWidth="1"/>
    <col min="518" max="518" width="23.42578125" style="204" customWidth="1"/>
    <col min="519" max="519" width="11" style="204" bestFit="1" customWidth="1"/>
    <col min="520" max="771" width="9.140625" style="204"/>
    <col min="772" max="772" width="13.42578125" style="204" bestFit="1" customWidth="1"/>
    <col min="773" max="773" width="16.42578125" style="204" bestFit="1" customWidth="1"/>
    <col min="774" max="774" width="23.42578125" style="204" customWidth="1"/>
    <col min="775" max="775" width="11" style="204" bestFit="1" customWidth="1"/>
    <col min="776" max="1027" width="9.140625" style="204"/>
    <col min="1028" max="1028" width="13.42578125" style="204" bestFit="1" customWidth="1"/>
    <col min="1029" max="1029" width="16.42578125" style="204" bestFit="1" customWidth="1"/>
    <col min="1030" max="1030" width="23.42578125" style="204" customWidth="1"/>
    <col min="1031" max="1031" width="11" style="204" bestFit="1" customWidth="1"/>
    <col min="1032" max="1283" width="9.140625" style="204"/>
    <col min="1284" max="1284" width="13.42578125" style="204" bestFit="1" customWidth="1"/>
    <col min="1285" max="1285" width="16.42578125" style="204" bestFit="1" customWidth="1"/>
    <col min="1286" max="1286" width="23.42578125" style="204" customWidth="1"/>
    <col min="1287" max="1287" width="11" style="204" bestFit="1" customWidth="1"/>
    <col min="1288" max="1539" width="9.140625" style="204"/>
    <col min="1540" max="1540" width="13.42578125" style="204" bestFit="1" customWidth="1"/>
    <col min="1541" max="1541" width="16.42578125" style="204" bestFit="1" customWidth="1"/>
    <col min="1542" max="1542" width="23.42578125" style="204" customWidth="1"/>
    <col min="1543" max="1543" width="11" style="204" bestFit="1" customWidth="1"/>
    <col min="1544" max="1795" width="9.140625" style="204"/>
    <col min="1796" max="1796" width="13.42578125" style="204" bestFit="1" customWidth="1"/>
    <col min="1797" max="1797" width="16.42578125" style="204" bestFit="1" customWidth="1"/>
    <col min="1798" max="1798" width="23.42578125" style="204" customWidth="1"/>
    <col min="1799" max="1799" width="11" style="204" bestFit="1" customWidth="1"/>
    <col min="1800" max="2051" width="9.140625" style="204"/>
    <col min="2052" max="2052" width="13.42578125" style="204" bestFit="1" customWidth="1"/>
    <col min="2053" max="2053" width="16.42578125" style="204" bestFit="1" customWidth="1"/>
    <col min="2054" max="2054" width="23.42578125" style="204" customWidth="1"/>
    <col min="2055" max="2055" width="11" style="204" bestFit="1" customWidth="1"/>
    <col min="2056" max="2307" width="9.140625" style="204"/>
    <col min="2308" max="2308" width="13.42578125" style="204" bestFit="1" customWidth="1"/>
    <col min="2309" max="2309" width="16.42578125" style="204" bestFit="1" customWidth="1"/>
    <col min="2310" max="2310" width="23.42578125" style="204" customWidth="1"/>
    <col min="2311" max="2311" width="11" style="204" bestFit="1" customWidth="1"/>
    <col min="2312" max="2563" width="9.140625" style="204"/>
    <col min="2564" max="2564" width="13.42578125" style="204" bestFit="1" customWidth="1"/>
    <col min="2565" max="2565" width="16.42578125" style="204" bestFit="1" customWidth="1"/>
    <col min="2566" max="2566" width="23.42578125" style="204" customWidth="1"/>
    <col min="2567" max="2567" width="11" style="204" bestFit="1" customWidth="1"/>
    <col min="2568" max="2819" width="9.140625" style="204"/>
    <col min="2820" max="2820" width="13.42578125" style="204" bestFit="1" customWidth="1"/>
    <col min="2821" max="2821" width="16.42578125" style="204" bestFit="1" customWidth="1"/>
    <col min="2822" max="2822" width="23.42578125" style="204" customWidth="1"/>
    <col min="2823" max="2823" width="11" style="204" bestFit="1" customWidth="1"/>
    <col min="2824" max="3075" width="9.140625" style="204"/>
    <col min="3076" max="3076" width="13.42578125" style="204" bestFit="1" customWidth="1"/>
    <col min="3077" max="3077" width="16.42578125" style="204" bestFit="1" customWidth="1"/>
    <col min="3078" max="3078" width="23.42578125" style="204" customWidth="1"/>
    <col min="3079" max="3079" width="11" style="204" bestFit="1" customWidth="1"/>
    <col min="3080" max="3331" width="9.140625" style="204"/>
    <col min="3332" max="3332" width="13.42578125" style="204" bestFit="1" customWidth="1"/>
    <col min="3333" max="3333" width="16.42578125" style="204" bestFit="1" customWidth="1"/>
    <col min="3334" max="3334" width="23.42578125" style="204" customWidth="1"/>
    <col min="3335" max="3335" width="11" style="204" bestFit="1" customWidth="1"/>
    <col min="3336" max="3587" width="9.140625" style="204"/>
    <col min="3588" max="3588" width="13.42578125" style="204" bestFit="1" customWidth="1"/>
    <col min="3589" max="3589" width="16.42578125" style="204" bestFit="1" customWidth="1"/>
    <col min="3590" max="3590" width="23.42578125" style="204" customWidth="1"/>
    <col min="3591" max="3591" width="11" style="204" bestFit="1" customWidth="1"/>
    <col min="3592" max="3843" width="9.140625" style="204"/>
    <col min="3844" max="3844" width="13.42578125" style="204" bestFit="1" customWidth="1"/>
    <col min="3845" max="3845" width="16.42578125" style="204" bestFit="1" customWidth="1"/>
    <col min="3846" max="3846" width="23.42578125" style="204" customWidth="1"/>
    <col min="3847" max="3847" width="11" style="204" bestFit="1" customWidth="1"/>
    <col min="3848" max="4099" width="9.140625" style="204"/>
    <col min="4100" max="4100" width="13.42578125" style="204" bestFit="1" customWidth="1"/>
    <col min="4101" max="4101" width="16.42578125" style="204" bestFit="1" customWidth="1"/>
    <col min="4102" max="4102" width="23.42578125" style="204" customWidth="1"/>
    <col min="4103" max="4103" width="11" style="204" bestFit="1" customWidth="1"/>
    <col min="4104" max="4355" width="9.140625" style="204"/>
    <col min="4356" max="4356" width="13.42578125" style="204" bestFit="1" customWidth="1"/>
    <col min="4357" max="4357" width="16.42578125" style="204" bestFit="1" customWidth="1"/>
    <col min="4358" max="4358" width="23.42578125" style="204" customWidth="1"/>
    <col min="4359" max="4359" width="11" style="204" bestFit="1" customWidth="1"/>
    <col min="4360" max="4611" width="9.140625" style="204"/>
    <col min="4612" max="4612" width="13.42578125" style="204" bestFit="1" customWidth="1"/>
    <col min="4613" max="4613" width="16.42578125" style="204" bestFit="1" customWidth="1"/>
    <col min="4614" max="4614" width="23.42578125" style="204" customWidth="1"/>
    <col min="4615" max="4615" width="11" style="204" bestFit="1" customWidth="1"/>
    <col min="4616" max="4867" width="9.140625" style="204"/>
    <col min="4868" max="4868" width="13.42578125" style="204" bestFit="1" customWidth="1"/>
    <col min="4869" max="4869" width="16.42578125" style="204" bestFit="1" customWidth="1"/>
    <col min="4870" max="4870" width="23.42578125" style="204" customWidth="1"/>
    <col min="4871" max="4871" width="11" style="204" bestFit="1" customWidth="1"/>
    <col min="4872" max="5123" width="9.140625" style="204"/>
    <col min="5124" max="5124" width="13.42578125" style="204" bestFit="1" customWidth="1"/>
    <col min="5125" max="5125" width="16.42578125" style="204" bestFit="1" customWidth="1"/>
    <col min="5126" max="5126" width="23.42578125" style="204" customWidth="1"/>
    <col min="5127" max="5127" width="11" style="204" bestFit="1" customWidth="1"/>
    <col min="5128" max="5379" width="9.140625" style="204"/>
    <col min="5380" max="5380" width="13.42578125" style="204" bestFit="1" customWidth="1"/>
    <col min="5381" max="5381" width="16.42578125" style="204" bestFit="1" customWidth="1"/>
    <col min="5382" max="5382" width="23.42578125" style="204" customWidth="1"/>
    <col min="5383" max="5383" width="11" style="204" bestFit="1" customWidth="1"/>
    <col min="5384" max="5635" width="9.140625" style="204"/>
    <col min="5636" max="5636" width="13.42578125" style="204" bestFit="1" customWidth="1"/>
    <col min="5637" max="5637" width="16.42578125" style="204" bestFit="1" customWidth="1"/>
    <col min="5638" max="5638" width="23.42578125" style="204" customWidth="1"/>
    <col min="5639" max="5639" width="11" style="204" bestFit="1" customWidth="1"/>
    <col min="5640" max="5891" width="9.140625" style="204"/>
    <col min="5892" max="5892" width="13.42578125" style="204" bestFit="1" customWidth="1"/>
    <col min="5893" max="5893" width="16.42578125" style="204" bestFit="1" customWidth="1"/>
    <col min="5894" max="5894" width="23.42578125" style="204" customWidth="1"/>
    <col min="5895" max="5895" width="11" style="204" bestFit="1" customWidth="1"/>
    <col min="5896" max="6147" width="9.140625" style="204"/>
    <col min="6148" max="6148" width="13.42578125" style="204" bestFit="1" customWidth="1"/>
    <col min="6149" max="6149" width="16.42578125" style="204" bestFit="1" customWidth="1"/>
    <col min="6150" max="6150" width="23.42578125" style="204" customWidth="1"/>
    <col min="6151" max="6151" width="11" style="204" bestFit="1" customWidth="1"/>
    <col min="6152" max="6403" width="9.140625" style="204"/>
    <col min="6404" max="6404" width="13.42578125" style="204" bestFit="1" customWidth="1"/>
    <col min="6405" max="6405" width="16.42578125" style="204" bestFit="1" customWidth="1"/>
    <col min="6406" max="6406" width="23.42578125" style="204" customWidth="1"/>
    <col min="6407" max="6407" width="11" style="204" bestFit="1" customWidth="1"/>
    <col min="6408" max="6659" width="9.140625" style="204"/>
    <col min="6660" max="6660" width="13.42578125" style="204" bestFit="1" customWidth="1"/>
    <col min="6661" max="6661" width="16.42578125" style="204" bestFit="1" customWidth="1"/>
    <col min="6662" max="6662" width="23.42578125" style="204" customWidth="1"/>
    <col min="6663" max="6663" width="11" style="204" bestFit="1" customWidth="1"/>
    <col min="6664" max="6915" width="9.140625" style="204"/>
    <col min="6916" max="6916" width="13.42578125" style="204" bestFit="1" customWidth="1"/>
    <col min="6917" max="6917" width="16.42578125" style="204" bestFit="1" customWidth="1"/>
    <col min="6918" max="6918" width="23.42578125" style="204" customWidth="1"/>
    <col min="6919" max="6919" width="11" style="204" bestFit="1" customWidth="1"/>
    <col min="6920" max="7171" width="9.140625" style="204"/>
    <col min="7172" max="7172" width="13.42578125" style="204" bestFit="1" customWidth="1"/>
    <col min="7173" max="7173" width="16.42578125" style="204" bestFit="1" customWidth="1"/>
    <col min="7174" max="7174" width="23.42578125" style="204" customWidth="1"/>
    <col min="7175" max="7175" width="11" style="204" bestFit="1" customWidth="1"/>
    <col min="7176" max="7427" width="9.140625" style="204"/>
    <col min="7428" max="7428" width="13.42578125" style="204" bestFit="1" customWidth="1"/>
    <col min="7429" max="7429" width="16.42578125" style="204" bestFit="1" customWidth="1"/>
    <col min="7430" max="7430" width="23.42578125" style="204" customWidth="1"/>
    <col min="7431" max="7431" width="11" style="204" bestFit="1" customWidth="1"/>
    <col min="7432" max="7683" width="9.140625" style="204"/>
    <col min="7684" max="7684" width="13.42578125" style="204" bestFit="1" customWidth="1"/>
    <col min="7685" max="7685" width="16.42578125" style="204" bestFit="1" customWidth="1"/>
    <col min="7686" max="7686" width="23.42578125" style="204" customWidth="1"/>
    <col min="7687" max="7687" width="11" style="204" bestFit="1" customWidth="1"/>
    <col min="7688" max="7939" width="9.140625" style="204"/>
    <col min="7940" max="7940" width="13.42578125" style="204" bestFit="1" customWidth="1"/>
    <col min="7941" max="7941" width="16.42578125" style="204" bestFit="1" customWidth="1"/>
    <col min="7942" max="7942" width="23.42578125" style="204" customWidth="1"/>
    <col min="7943" max="7943" width="11" style="204" bestFit="1" customWidth="1"/>
    <col min="7944" max="8195" width="9.140625" style="204"/>
    <col min="8196" max="8196" width="13.42578125" style="204" bestFit="1" customWidth="1"/>
    <col min="8197" max="8197" width="16.42578125" style="204" bestFit="1" customWidth="1"/>
    <col min="8198" max="8198" width="23.42578125" style="204" customWidth="1"/>
    <col min="8199" max="8199" width="11" style="204" bestFit="1" customWidth="1"/>
    <col min="8200" max="8451" width="9.140625" style="204"/>
    <col min="8452" max="8452" width="13.42578125" style="204" bestFit="1" customWidth="1"/>
    <col min="8453" max="8453" width="16.42578125" style="204" bestFit="1" customWidth="1"/>
    <col min="8454" max="8454" width="23.42578125" style="204" customWidth="1"/>
    <col min="8455" max="8455" width="11" style="204" bestFit="1" customWidth="1"/>
    <col min="8456" max="8707" width="9.140625" style="204"/>
    <col min="8708" max="8708" width="13.42578125" style="204" bestFit="1" customWidth="1"/>
    <col min="8709" max="8709" width="16.42578125" style="204" bestFit="1" customWidth="1"/>
    <col min="8710" max="8710" width="23.42578125" style="204" customWidth="1"/>
    <col min="8711" max="8711" width="11" style="204" bestFit="1" customWidth="1"/>
    <col min="8712" max="8963" width="9.140625" style="204"/>
    <col min="8964" max="8964" width="13.42578125" style="204" bestFit="1" customWidth="1"/>
    <col min="8965" max="8965" width="16.42578125" style="204" bestFit="1" customWidth="1"/>
    <col min="8966" max="8966" width="23.42578125" style="204" customWidth="1"/>
    <col min="8967" max="8967" width="11" style="204" bestFit="1" customWidth="1"/>
    <col min="8968" max="9219" width="9.140625" style="204"/>
    <col min="9220" max="9220" width="13.42578125" style="204" bestFit="1" customWidth="1"/>
    <col min="9221" max="9221" width="16.42578125" style="204" bestFit="1" customWidth="1"/>
    <col min="9222" max="9222" width="23.42578125" style="204" customWidth="1"/>
    <col min="9223" max="9223" width="11" style="204" bestFit="1" customWidth="1"/>
    <col min="9224" max="9475" width="9.140625" style="204"/>
    <col min="9476" max="9476" width="13.42578125" style="204" bestFit="1" customWidth="1"/>
    <col min="9477" max="9477" width="16.42578125" style="204" bestFit="1" customWidth="1"/>
    <col min="9478" max="9478" width="23.42578125" style="204" customWidth="1"/>
    <col min="9479" max="9479" width="11" style="204" bestFit="1" customWidth="1"/>
    <col min="9480" max="9731" width="9.140625" style="204"/>
    <col min="9732" max="9732" width="13.42578125" style="204" bestFit="1" customWidth="1"/>
    <col min="9733" max="9733" width="16.42578125" style="204" bestFit="1" customWidth="1"/>
    <col min="9734" max="9734" width="23.42578125" style="204" customWidth="1"/>
    <col min="9735" max="9735" width="11" style="204" bestFit="1" customWidth="1"/>
    <col min="9736" max="9987" width="9.140625" style="204"/>
    <col min="9988" max="9988" width="13.42578125" style="204" bestFit="1" customWidth="1"/>
    <col min="9989" max="9989" width="16.42578125" style="204" bestFit="1" customWidth="1"/>
    <col min="9990" max="9990" width="23.42578125" style="204" customWidth="1"/>
    <col min="9991" max="9991" width="11" style="204" bestFit="1" customWidth="1"/>
    <col min="9992" max="10243" width="9.140625" style="204"/>
    <col min="10244" max="10244" width="13.42578125" style="204" bestFit="1" customWidth="1"/>
    <col min="10245" max="10245" width="16.42578125" style="204" bestFit="1" customWidth="1"/>
    <col min="10246" max="10246" width="23.42578125" style="204" customWidth="1"/>
    <col min="10247" max="10247" width="11" style="204" bestFit="1" customWidth="1"/>
    <col min="10248" max="10499" width="9.140625" style="204"/>
    <col min="10500" max="10500" width="13.42578125" style="204" bestFit="1" customWidth="1"/>
    <col min="10501" max="10501" width="16.42578125" style="204" bestFit="1" customWidth="1"/>
    <col min="10502" max="10502" width="23.42578125" style="204" customWidth="1"/>
    <col min="10503" max="10503" width="11" style="204" bestFit="1" customWidth="1"/>
    <col min="10504" max="10755" width="9.140625" style="204"/>
    <col min="10756" max="10756" width="13.42578125" style="204" bestFit="1" customWidth="1"/>
    <col min="10757" max="10757" width="16.42578125" style="204" bestFit="1" customWidth="1"/>
    <col min="10758" max="10758" width="23.42578125" style="204" customWidth="1"/>
    <col min="10759" max="10759" width="11" style="204" bestFit="1" customWidth="1"/>
    <col min="10760" max="11011" width="9.140625" style="204"/>
    <col min="11012" max="11012" width="13.42578125" style="204" bestFit="1" customWidth="1"/>
    <col min="11013" max="11013" width="16.42578125" style="204" bestFit="1" customWidth="1"/>
    <col min="11014" max="11014" width="23.42578125" style="204" customWidth="1"/>
    <col min="11015" max="11015" width="11" style="204" bestFit="1" customWidth="1"/>
    <col min="11016" max="11267" width="9.140625" style="204"/>
    <col min="11268" max="11268" width="13.42578125" style="204" bestFit="1" customWidth="1"/>
    <col min="11269" max="11269" width="16.42578125" style="204" bestFit="1" customWidth="1"/>
    <col min="11270" max="11270" width="23.42578125" style="204" customWidth="1"/>
    <col min="11271" max="11271" width="11" style="204" bestFit="1" customWidth="1"/>
    <col min="11272" max="11523" width="9.140625" style="204"/>
    <col min="11524" max="11524" width="13.42578125" style="204" bestFit="1" customWidth="1"/>
    <col min="11525" max="11525" width="16.42578125" style="204" bestFit="1" customWidth="1"/>
    <col min="11526" max="11526" width="23.42578125" style="204" customWidth="1"/>
    <col min="11527" max="11527" width="11" style="204" bestFit="1" customWidth="1"/>
    <col min="11528" max="11779" width="9.140625" style="204"/>
    <col min="11780" max="11780" width="13.42578125" style="204" bestFit="1" customWidth="1"/>
    <col min="11781" max="11781" width="16.42578125" style="204" bestFit="1" customWidth="1"/>
    <col min="11782" max="11782" width="23.42578125" style="204" customWidth="1"/>
    <col min="11783" max="11783" width="11" style="204" bestFit="1" customWidth="1"/>
    <col min="11784" max="12035" width="9.140625" style="204"/>
    <col min="12036" max="12036" width="13.42578125" style="204" bestFit="1" customWidth="1"/>
    <col min="12037" max="12037" width="16.42578125" style="204" bestFit="1" customWidth="1"/>
    <col min="12038" max="12038" width="23.42578125" style="204" customWidth="1"/>
    <col min="12039" max="12039" width="11" style="204" bestFit="1" customWidth="1"/>
    <col min="12040" max="12291" width="9.140625" style="204"/>
    <col min="12292" max="12292" width="13.42578125" style="204" bestFit="1" customWidth="1"/>
    <col min="12293" max="12293" width="16.42578125" style="204" bestFit="1" customWidth="1"/>
    <col min="12294" max="12294" width="23.42578125" style="204" customWidth="1"/>
    <col min="12295" max="12295" width="11" style="204" bestFit="1" customWidth="1"/>
    <col min="12296" max="12547" width="9.140625" style="204"/>
    <col min="12548" max="12548" width="13.42578125" style="204" bestFit="1" customWidth="1"/>
    <col min="12549" max="12549" width="16.42578125" style="204" bestFit="1" customWidth="1"/>
    <col min="12550" max="12550" width="23.42578125" style="204" customWidth="1"/>
    <col min="12551" max="12551" width="11" style="204" bestFit="1" customWidth="1"/>
    <col min="12552" max="12803" width="9.140625" style="204"/>
    <col min="12804" max="12804" width="13.42578125" style="204" bestFit="1" customWidth="1"/>
    <col min="12805" max="12805" width="16.42578125" style="204" bestFit="1" customWidth="1"/>
    <col min="12806" max="12806" width="23.42578125" style="204" customWidth="1"/>
    <col min="12807" max="12807" width="11" style="204" bestFit="1" customWidth="1"/>
    <col min="12808" max="13059" width="9.140625" style="204"/>
    <col min="13060" max="13060" width="13.42578125" style="204" bestFit="1" customWidth="1"/>
    <col min="13061" max="13061" width="16.42578125" style="204" bestFit="1" customWidth="1"/>
    <col min="13062" max="13062" width="23.42578125" style="204" customWidth="1"/>
    <col min="13063" max="13063" width="11" style="204" bestFit="1" customWidth="1"/>
    <col min="13064" max="13315" width="9.140625" style="204"/>
    <col min="13316" max="13316" width="13.42578125" style="204" bestFit="1" customWidth="1"/>
    <col min="13317" max="13317" width="16.42578125" style="204" bestFit="1" customWidth="1"/>
    <col min="13318" max="13318" width="23.42578125" style="204" customWidth="1"/>
    <col min="13319" max="13319" width="11" style="204" bestFit="1" customWidth="1"/>
    <col min="13320" max="13571" width="9.140625" style="204"/>
    <col min="13572" max="13572" width="13.42578125" style="204" bestFit="1" customWidth="1"/>
    <col min="13573" max="13573" width="16.42578125" style="204" bestFit="1" customWidth="1"/>
    <col min="13574" max="13574" width="23.42578125" style="204" customWidth="1"/>
    <col min="13575" max="13575" width="11" style="204" bestFit="1" customWidth="1"/>
    <col min="13576" max="13827" width="9.140625" style="204"/>
    <col min="13828" max="13828" width="13.42578125" style="204" bestFit="1" customWidth="1"/>
    <col min="13829" max="13829" width="16.42578125" style="204" bestFit="1" customWidth="1"/>
    <col min="13830" max="13830" width="23.42578125" style="204" customWidth="1"/>
    <col min="13831" max="13831" width="11" style="204" bestFit="1" customWidth="1"/>
    <col min="13832" max="14083" width="9.140625" style="204"/>
    <col min="14084" max="14084" width="13.42578125" style="204" bestFit="1" customWidth="1"/>
    <col min="14085" max="14085" width="16.42578125" style="204" bestFit="1" customWidth="1"/>
    <col min="14086" max="14086" width="23.42578125" style="204" customWidth="1"/>
    <col min="14087" max="14087" width="11" style="204" bestFit="1" customWidth="1"/>
    <col min="14088" max="14339" width="9.140625" style="204"/>
    <col min="14340" max="14340" width="13.42578125" style="204" bestFit="1" customWidth="1"/>
    <col min="14341" max="14341" width="16.42578125" style="204" bestFit="1" customWidth="1"/>
    <col min="14342" max="14342" width="23.42578125" style="204" customWidth="1"/>
    <col min="14343" max="14343" width="11" style="204" bestFit="1" customWidth="1"/>
    <col min="14344" max="14595" width="9.140625" style="204"/>
    <col min="14596" max="14596" width="13.42578125" style="204" bestFit="1" customWidth="1"/>
    <col min="14597" max="14597" width="16.42578125" style="204" bestFit="1" customWidth="1"/>
    <col min="14598" max="14598" width="23.42578125" style="204" customWidth="1"/>
    <col min="14599" max="14599" width="11" style="204" bestFit="1" customWidth="1"/>
    <col min="14600" max="14851" width="9.140625" style="204"/>
    <col min="14852" max="14852" width="13.42578125" style="204" bestFit="1" customWidth="1"/>
    <col min="14853" max="14853" width="16.42578125" style="204" bestFit="1" customWidth="1"/>
    <col min="14854" max="14854" width="23.42578125" style="204" customWidth="1"/>
    <col min="14855" max="14855" width="11" style="204" bestFit="1" customWidth="1"/>
    <col min="14856" max="15107" width="9.140625" style="204"/>
    <col min="15108" max="15108" width="13.42578125" style="204" bestFit="1" customWidth="1"/>
    <col min="15109" max="15109" width="16.42578125" style="204" bestFit="1" customWidth="1"/>
    <col min="15110" max="15110" width="23.42578125" style="204" customWidth="1"/>
    <col min="15111" max="15111" width="11" style="204" bestFit="1" customWidth="1"/>
    <col min="15112" max="15363" width="9.140625" style="204"/>
    <col min="15364" max="15364" width="13.42578125" style="204" bestFit="1" customWidth="1"/>
    <col min="15365" max="15365" width="16.42578125" style="204" bestFit="1" customWidth="1"/>
    <col min="15366" max="15366" width="23.42578125" style="204" customWidth="1"/>
    <col min="15367" max="15367" width="11" style="204" bestFit="1" customWidth="1"/>
    <col min="15368" max="15619" width="9.140625" style="204"/>
    <col min="15620" max="15620" width="13.42578125" style="204" bestFit="1" customWidth="1"/>
    <col min="15621" max="15621" width="16.42578125" style="204" bestFit="1" customWidth="1"/>
    <col min="15622" max="15622" width="23.42578125" style="204" customWidth="1"/>
    <col min="15623" max="15623" width="11" style="204" bestFit="1" customWidth="1"/>
    <col min="15624" max="15875" width="9.140625" style="204"/>
    <col min="15876" max="15876" width="13.42578125" style="204" bestFit="1" customWidth="1"/>
    <col min="15877" max="15877" width="16.42578125" style="204" bestFit="1" customWidth="1"/>
    <col min="15878" max="15878" width="23.42578125" style="204" customWidth="1"/>
    <col min="15879" max="15879" width="11" style="204" bestFit="1" customWidth="1"/>
    <col min="15880" max="16131" width="9.140625" style="204"/>
    <col min="16132" max="16132" width="13.42578125" style="204" bestFit="1" customWidth="1"/>
    <col min="16133" max="16133" width="16.42578125" style="204" bestFit="1" customWidth="1"/>
    <col min="16134" max="16134" width="23.42578125" style="204" customWidth="1"/>
    <col min="16135" max="16135" width="11" style="204" bestFit="1" customWidth="1"/>
    <col min="16136" max="16384" width="9.140625" style="204"/>
  </cols>
  <sheetData>
    <row r="1" spans="1:38" ht="20.25" x14ac:dyDescent="0.3">
      <c r="A1" s="205"/>
      <c r="B1" s="206"/>
      <c r="C1" s="205"/>
      <c r="D1" s="206"/>
      <c r="E1" s="205"/>
      <c r="F1" s="205"/>
      <c r="G1" s="205"/>
      <c r="H1" s="80" t="s">
        <v>20</v>
      </c>
      <c r="I1" s="207"/>
      <c r="J1" s="207"/>
      <c r="K1" s="207"/>
      <c r="L1" s="207"/>
      <c r="M1" s="207"/>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row>
    <row r="2" spans="1:38" x14ac:dyDescent="0.2">
      <c r="A2" s="207"/>
      <c r="B2" s="338"/>
      <c r="C2" s="338"/>
      <c r="D2" s="338"/>
      <c r="E2" s="338"/>
      <c r="F2" s="208"/>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row>
    <row r="3" spans="1:38" x14ac:dyDescent="0.2">
      <c r="A3" s="207"/>
      <c r="B3" s="339" t="s">
        <v>230</v>
      </c>
      <c r="C3" s="339"/>
      <c r="D3" s="339"/>
      <c r="E3" s="339"/>
      <c r="F3" s="209" t="s">
        <v>64</v>
      </c>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row>
    <row r="4" spans="1:38" x14ac:dyDescent="0.2">
      <c r="A4" s="207"/>
      <c r="B4" s="207">
        <v>1</v>
      </c>
      <c r="C4" s="207" t="s">
        <v>249</v>
      </c>
      <c r="D4" s="207">
        <v>1000</v>
      </c>
      <c r="E4" s="207" t="s">
        <v>250</v>
      </c>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row>
    <row r="5" spans="1:38" x14ac:dyDescent="0.2">
      <c r="A5" s="207"/>
      <c r="B5" s="236">
        <v>1</v>
      </c>
      <c r="C5" s="204" t="s">
        <v>251</v>
      </c>
      <c r="D5" s="204">
        <f>10^6</f>
        <v>1000000</v>
      </c>
      <c r="E5" s="204" t="s">
        <v>249</v>
      </c>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row>
    <row r="6" spans="1:38" x14ac:dyDescent="0.2">
      <c r="A6" s="207"/>
      <c r="B6" s="211"/>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row>
    <row r="7" spans="1:38" x14ac:dyDescent="0.2">
      <c r="A7" s="207"/>
      <c r="B7" s="210"/>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row>
    <row r="8" spans="1:38" x14ac:dyDescent="0.2">
      <c r="A8" s="207"/>
      <c r="B8" s="211"/>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row>
    <row r="9" spans="1:38" x14ac:dyDescent="0.2">
      <c r="A9" s="207"/>
      <c r="B9" s="210"/>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row>
    <row r="10" spans="1:38" x14ac:dyDescent="0.2">
      <c r="A10" s="207"/>
      <c r="B10" s="212"/>
      <c r="C10" s="207"/>
      <c r="D10" s="207"/>
      <c r="E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row>
    <row r="11" spans="1:38" x14ac:dyDescent="0.2">
      <c r="A11" s="207"/>
      <c r="B11" s="213"/>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row>
    <row r="12" spans="1:38" x14ac:dyDescent="0.2">
      <c r="A12" s="207"/>
      <c r="B12" s="214"/>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row>
    <row r="13" spans="1:38" x14ac:dyDescent="0.2">
      <c r="A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row>
    <row r="14" spans="1:38" x14ac:dyDescent="0.2">
      <c r="A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row>
    <row r="15" spans="1:38" x14ac:dyDescent="0.2">
      <c r="A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row>
    <row r="16" spans="1:38" x14ac:dyDescent="0.2">
      <c r="A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row>
    <row r="17" spans="1:38" x14ac:dyDescent="0.2">
      <c r="A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row>
    <row r="18" spans="1:38" x14ac:dyDescent="0.2">
      <c r="A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row>
    <row r="19" spans="1:38" x14ac:dyDescent="0.2">
      <c r="A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row>
    <row r="20" spans="1:38" x14ac:dyDescent="0.2">
      <c r="A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row>
    <row r="21" spans="1:38" x14ac:dyDescent="0.2">
      <c r="A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row>
    <row r="22" spans="1:38" x14ac:dyDescent="0.2">
      <c r="A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row>
    <row r="23" spans="1:38" x14ac:dyDescent="0.2">
      <c r="A23" s="207"/>
      <c r="B23" s="207"/>
      <c r="C23" s="207"/>
      <c r="D23" s="207"/>
      <c r="E23" s="207"/>
      <c r="F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row>
    <row r="24" spans="1:38" x14ac:dyDescent="0.2">
      <c r="A24" s="207"/>
      <c r="B24" s="207"/>
      <c r="C24" s="207"/>
      <c r="D24" s="207"/>
      <c r="E24" s="207"/>
      <c r="F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row>
    <row r="25" spans="1:38" x14ac:dyDescent="0.2">
      <c r="A25" s="207"/>
      <c r="B25" s="169"/>
      <c r="C25" s="215"/>
      <c r="D25" s="169"/>
      <c r="E25" s="169"/>
      <c r="F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row>
    <row r="26" spans="1:38" x14ac:dyDescent="0.2">
      <c r="A26" s="207"/>
      <c r="B26" s="216"/>
      <c r="C26" s="217"/>
      <c r="D26" s="169"/>
      <c r="E26" s="169"/>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row>
    <row r="27" spans="1:38" x14ac:dyDescent="0.2">
      <c r="A27" s="207"/>
      <c r="B27" s="216"/>
      <c r="C27" s="217"/>
      <c r="D27" s="169"/>
      <c r="E27" s="169"/>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row>
    <row r="28" spans="1:38" x14ac:dyDescent="0.2">
      <c r="A28" s="207"/>
      <c r="B28" s="216"/>
      <c r="C28" s="217"/>
      <c r="D28" s="169"/>
      <c r="E28" s="169"/>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row>
    <row r="29" spans="1:38" x14ac:dyDescent="0.2">
      <c r="B29" s="216"/>
      <c r="C29" s="207"/>
      <c r="D29" s="207"/>
      <c r="E29" s="207"/>
    </row>
    <row r="30" spans="1:38" x14ac:dyDescent="0.2">
      <c r="B30" s="216"/>
      <c r="C30" s="207"/>
      <c r="D30" s="207"/>
      <c r="E30" s="207"/>
    </row>
    <row r="31" spans="1:38" x14ac:dyDescent="0.2">
      <c r="B31" s="213"/>
      <c r="C31" s="207"/>
      <c r="D31" s="207"/>
      <c r="E31" s="207"/>
    </row>
    <row r="37" spans="10:10" x14ac:dyDescent="0.2">
      <c r="J37" s="218"/>
    </row>
  </sheetData>
  <mergeCells count="2">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D10" sqref="D10:L10"/>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80"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8" t="s">
        <v>231</v>
      </c>
      <c r="D3" s="208" t="s">
        <v>9</v>
      </c>
    </row>
    <row r="4" spans="1:38" ht="14.25" customHeight="1" x14ac:dyDescent="0.2">
      <c r="C4" s="219">
        <v>1</v>
      </c>
      <c r="D4" s="340" t="s">
        <v>324</v>
      </c>
      <c r="E4" s="340"/>
      <c r="F4" s="340"/>
      <c r="G4" s="340"/>
      <c r="H4" s="340"/>
      <c r="I4" s="340"/>
      <c r="J4" s="340"/>
      <c r="K4" s="340"/>
      <c r="L4" s="340"/>
    </row>
    <row r="5" spans="1:38" ht="14.25" customHeight="1" x14ac:dyDescent="0.2">
      <c r="C5" s="219">
        <v>2</v>
      </c>
      <c r="D5" s="340" t="s">
        <v>329</v>
      </c>
      <c r="E5" s="340"/>
      <c r="F5" s="340"/>
      <c r="G5" s="340"/>
      <c r="H5" s="340"/>
      <c r="I5" s="340"/>
      <c r="J5" s="340"/>
      <c r="K5" s="340"/>
      <c r="L5" s="340"/>
    </row>
    <row r="6" spans="1:38" ht="14.25" customHeight="1" x14ac:dyDescent="0.2">
      <c r="C6" s="219">
        <v>3</v>
      </c>
      <c r="D6" s="340" t="s">
        <v>325</v>
      </c>
      <c r="E6" s="340"/>
      <c r="F6" s="340"/>
      <c r="G6" s="340"/>
      <c r="H6" s="340"/>
      <c r="I6" s="340"/>
      <c r="J6" s="340"/>
      <c r="K6" s="340"/>
      <c r="L6" s="340"/>
    </row>
    <row r="7" spans="1:38" ht="15" x14ac:dyDescent="0.2">
      <c r="C7" s="219">
        <v>4</v>
      </c>
      <c r="D7" s="340" t="s">
        <v>326</v>
      </c>
      <c r="E7" s="340"/>
      <c r="F7" s="340"/>
      <c r="G7" s="340"/>
      <c r="H7" s="340"/>
      <c r="I7" s="340"/>
      <c r="J7" s="340"/>
      <c r="K7" s="340"/>
      <c r="L7" s="340"/>
    </row>
    <row r="8" spans="1:38" ht="29.25" customHeight="1" x14ac:dyDescent="0.2">
      <c r="C8" s="219">
        <v>5</v>
      </c>
      <c r="D8" s="340" t="s">
        <v>332</v>
      </c>
      <c r="E8" s="341"/>
      <c r="F8" s="341"/>
      <c r="G8" s="341"/>
      <c r="H8" s="341"/>
      <c r="I8" s="341"/>
      <c r="J8" s="341"/>
      <c r="K8" s="341"/>
      <c r="L8" s="341"/>
    </row>
    <row r="9" spans="1:38" ht="28.5" customHeight="1" x14ac:dyDescent="0.2">
      <c r="C9" s="219">
        <v>6</v>
      </c>
      <c r="D9" s="340" t="s">
        <v>341</v>
      </c>
      <c r="E9" s="341"/>
      <c r="F9" s="341"/>
      <c r="G9" s="341"/>
      <c r="H9" s="341"/>
      <c r="I9" s="341"/>
      <c r="J9" s="341"/>
      <c r="K9" s="341"/>
      <c r="L9" s="341"/>
    </row>
    <row r="10" spans="1:38" ht="15" x14ac:dyDescent="0.2">
      <c r="C10" s="219">
        <v>7</v>
      </c>
      <c r="D10" s="340" t="s">
        <v>485</v>
      </c>
      <c r="E10" s="341"/>
      <c r="F10" s="341"/>
      <c r="G10" s="341"/>
      <c r="H10" s="341"/>
      <c r="I10" s="341"/>
      <c r="J10" s="341"/>
      <c r="K10" s="341"/>
      <c r="L10" s="341"/>
    </row>
    <row r="11" spans="1:38" ht="15" x14ac:dyDescent="0.2">
      <c r="C11" s="219"/>
      <c r="D11" s="340"/>
      <c r="E11" s="341"/>
      <c r="F11" s="341"/>
      <c r="G11" s="341"/>
      <c r="H11" s="341"/>
      <c r="I11" s="341"/>
      <c r="J11" s="341"/>
      <c r="K11" s="341"/>
      <c r="L11" s="341"/>
    </row>
    <row r="12" spans="1:38" ht="15" x14ac:dyDescent="0.2">
      <c r="C12" s="219"/>
      <c r="D12" s="340"/>
      <c r="E12" s="341"/>
      <c r="F12" s="341"/>
      <c r="G12" s="341"/>
      <c r="H12" s="341"/>
      <c r="I12" s="341"/>
      <c r="J12" s="341"/>
      <c r="K12" s="341"/>
      <c r="L12" s="341"/>
    </row>
    <row r="13" spans="1:38" ht="15" x14ac:dyDescent="0.2">
      <c r="C13" s="219"/>
      <c r="D13" s="340"/>
      <c r="E13" s="341"/>
      <c r="F13" s="341"/>
      <c r="G13" s="341"/>
      <c r="H13" s="341"/>
      <c r="I13" s="341"/>
      <c r="J13" s="341"/>
      <c r="K13" s="341"/>
      <c r="L13" s="34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9EDFABFA-9F68-4319-B47F-37C86698A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2E1073-7D6A-43EF-B742-AB3532A0B9C2}">
  <ds:schemaRefs>
    <ds:schemaRef ds:uri="http://schemas.microsoft.com/sharepoint/v3/contenttype/forms"/>
  </ds:schemaRefs>
</ds:datastoreItem>
</file>

<file path=customXml/itemProps3.xml><?xml version="1.0" encoding="utf-8"?>
<ds:datastoreItem xmlns:ds="http://schemas.openxmlformats.org/officeDocument/2006/customXml" ds:itemID="{CE04AE03-6E13-4929-89CD-5630CA6967B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vt:lpstr>
      <vt:lpstr>Data Summary</vt:lpstr>
      <vt:lpstr>Reference Source Info</vt:lpstr>
      <vt:lpstr>DQI</vt:lpstr>
      <vt:lpstr>Bulk Terminal</vt:lpstr>
      <vt:lpstr>GHG Emissions</vt:lpstr>
      <vt:lpstr>Air Pollutant Emissions</vt:lpstr>
      <vt:lpstr>Conversions</vt:lpstr>
      <vt:lpstr>Assumptions</vt:lpstr>
      <vt:lpstr>GaBi 5 Import</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Michele A. Mutchek</dc:creator>
  <cp:lastModifiedBy>Krynock, Michelle M. (CONTR)</cp:lastModifiedBy>
  <dcterms:created xsi:type="dcterms:W3CDTF">2015-05-15T16:41:45Z</dcterms:created>
  <dcterms:modified xsi:type="dcterms:W3CDTF">2017-01-03T20:31:26Z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