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39D0164A-B8C1-46A6-8FC1-A30A9F716896}"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5" l="1"/>
  <c r="J11" i="5" l="1"/>
  <c r="K11" i="5"/>
  <c r="J12" i="5"/>
  <c r="K12" i="5"/>
  <c r="J13" i="5"/>
  <c r="K13" i="5"/>
  <c r="I11" i="5"/>
  <c r="I12" i="5"/>
  <c r="I13" i="5"/>
  <c r="C5" i="5"/>
  <c r="C6" i="5"/>
  <c r="C7" i="5"/>
  <c r="C8" i="5"/>
  <c r="C9" i="5"/>
  <c r="C10" i="5"/>
  <c r="C11" i="5"/>
  <c r="C12" i="5"/>
  <c r="C13" i="5"/>
  <c r="C4" i="5"/>
  <c r="E41" i="2"/>
  <c r="E25" i="2"/>
  <c r="E34" i="2" l="1"/>
  <c r="E31" i="2" l="1"/>
  <c r="E38" i="2" s="1"/>
  <c r="E39" i="2"/>
  <c r="E35" i="2"/>
  <c r="G35" i="2"/>
  <c r="G36" i="2"/>
  <c r="G37" i="2"/>
  <c r="G38" i="2"/>
  <c r="G39" i="2"/>
  <c r="G40" i="2"/>
  <c r="F35" i="2"/>
  <c r="F36" i="2"/>
  <c r="F37" i="2"/>
  <c r="F38" i="2"/>
  <c r="F39" i="2"/>
  <c r="F40" i="2"/>
  <c r="E36" i="2"/>
  <c r="E37" i="2"/>
  <c r="E40" i="2"/>
  <c r="G34" i="2"/>
  <c r="F34" i="2"/>
  <c r="O56" i="2" l="1"/>
  <c r="E29" i="2" l="1"/>
  <c r="F29" i="2"/>
  <c r="G29" i="2"/>
  <c r="E30" i="2"/>
  <c r="F30" i="2"/>
  <c r="G30" i="2"/>
  <c r="F31" i="2"/>
  <c r="G31" i="2"/>
  <c r="E32" i="2"/>
  <c r="F32" i="2"/>
  <c r="G32" i="2"/>
  <c r="E33" i="2"/>
  <c r="F33" i="2"/>
  <c r="G33" i="2"/>
  <c r="G28" i="2"/>
  <c r="F28" i="2"/>
  <c r="E28" i="2"/>
  <c r="G27" i="2"/>
  <c r="F27" i="2"/>
  <c r="E27" i="2"/>
  <c r="G26" i="2"/>
  <c r="F26" i="2"/>
  <c r="E26" i="2"/>
  <c r="E24" i="2"/>
  <c r="F24" i="2"/>
  <c r="F25" i="2" s="1"/>
  <c r="G24" i="2"/>
  <c r="G25" i="2" s="1"/>
  <c r="G23" i="2"/>
  <c r="F23" i="2"/>
  <c r="E23" i="2"/>
  <c r="O57" i="2" l="1"/>
  <c r="O58" i="2"/>
  <c r="O59" i="2"/>
  <c r="O60" i="2"/>
  <c r="O61" i="2"/>
  <c r="O62" i="2"/>
  <c r="B26" i="3" l="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K10" i="5"/>
  <c r="J10" i="5"/>
  <c r="I10" i="5"/>
  <c r="K9" i="5"/>
  <c r="J9" i="5"/>
  <c r="I9" i="5"/>
  <c r="K8" i="5"/>
  <c r="J8" i="5"/>
  <c r="I8" i="5"/>
  <c r="K7" i="5"/>
  <c r="J7" i="5"/>
  <c r="I7" i="5"/>
  <c r="K6" i="5"/>
  <c r="J6" i="5"/>
  <c r="I6" i="5"/>
  <c r="K5" i="5"/>
  <c r="J5" i="5"/>
  <c r="I5" i="5"/>
  <c r="K4" i="5"/>
  <c r="J4" i="5"/>
  <c r="I4" i="5"/>
  <c r="F56" i="2"/>
  <c r="F57" i="2"/>
  <c r="F58" i="2"/>
  <c r="F59" i="2"/>
  <c r="F60" i="2"/>
  <c r="F61" i="2"/>
  <c r="F62" i="2"/>
  <c r="F55" i="2"/>
  <c r="H57" i="2"/>
  <c r="H58" i="2"/>
  <c r="H60" i="2"/>
  <c r="H61" i="2"/>
  <c r="H62" i="2"/>
  <c r="H56" i="2"/>
  <c r="H59" i="2"/>
  <c r="C47" i="2"/>
  <c r="H47" i="2" s="1"/>
  <c r="B41" i="2"/>
  <c r="B34" i="2"/>
  <c r="B36" i="2"/>
  <c r="B37" i="2"/>
  <c r="B35" i="2"/>
  <c r="B40" i="2"/>
  <c r="B39" i="2"/>
  <c r="B38"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21" i="3"/>
  <c r="K4" i="3" s="1"/>
  <c r="J21" i="3"/>
  <c r="J4" i="3" s="1"/>
  <c r="I21"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I63" i="2"/>
  <c r="H63" i="2"/>
  <c r="G63" i="2"/>
  <c r="H55" i="2"/>
  <c r="G55" i="2"/>
  <c r="I55" i="2" s="1"/>
  <c r="I49" i="2"/>
  <c r="H49" i="2"/>
  <c r="G49" i="2"/>
  <c r="G11" i="2"/>
  <c r="D4" i="1"/>
  <c r="D3" i="1"/>
  <c r="C24" i="1" s="1"/>
  <c r="M21" i="3"/>
  <c r="P21" i="3" s="1"/>
  <c r="P4" i="3" s="1"/>
  <c r="N21" i="3" l="1"/>
  <c r="N4" i="3" s="1"/>
  <c r="D8" i="3"/>
  <c r="S61" i="2"/>
  <c r="S57" i="2"/>
  <c r="M4" i="3"/>
  <c r="S60" i="2"/>
  <c r="S56" i="2"/>
  <c r="L21" i="3"/>
  <c r="O21" i="3" s="1"/>
  <c r="R21" i="3" s="1"/>
  <c r="S21" i="3"/>
  <c r="C8" i="3"/>
  <c r="A10" i="3"/>
  <c r="A11" i="3" s="1"/>
  <c r="A12" i="3" s="1"/>
  <c r="E9" i="3"/>
  <c r="C9" i="3"/>
  <c r="O4" i="3"/>
  <c r="C12" i="3"/>
  <c r="E5" i="3"/>
  <c r="C11" i="3"/>
  <c r="D10" i="3"/>
  <c r="E6" i="3"/>
  <c r="E8" i="3"/>
  <c r="L4" i="3"/>
  <c r="D11" i="3"/>
  <c r="C10" i="3"/>
  <c r="E11" i="3"/>
  <c r="D9" i="3"/>
  <c r="E10" i="3"/>
  <c r="D12" i="3"/>
  <c r="C6" i="3"/>
  <c r="E7" i="3"/>
  <c r="D7" i="3"/>
  <c r="C7" i="3"/>
  <c r="D6" i="3"/>
  <c r="S62" i="2"/>
  <c r="S59" i="2"/>
  <c r="S58" i="2"/>
  <c r="Q21" i="3" l="1"/>
  <c r="T21" i="3" s="1"/>
  <c r="S4" i="3"/>
  <c r="V21" i="3"/>
  <c r="U21" i="3"/>
  <c r="R4" i="3"/>
  <c r="E12" i="3"/>
  <c r="A13" i="3"/>
  <c r="Q4" i="3" l="1"/>
  <c r="V4" i="3"/>
  <c r="Y21" i="3"/>
  <c r="W21" i="3"/>
  <c r="T4" i="3"/>
  <c r="A14" i="3"/>
  <c r="D13" i="3"/>
  <c r="E13" i="3"/>
  <c r="C13" i="3"/>
  <c r="X21" i="3"/>
  <c r="U4" i="3"/>
  <c r="Z21" i="3" l="1"/>
  <c r="W4" i="3"/>
  <c r="Y4" i="3"/>
  <c r="AB21" i="3"/>
  <c r="AA21" i="3"/>
  <c r="X4" i="3"/>
  <c r="A15" i="3"/>
  <c r="E14" i="3"/>
  <c r="C14" i="3"/>
  <c r="D14" i="3"/>
  <c r="AB4" i="3" l="1"/>
  <c r="AE21" i="3"/>
  <c r="Z4" i="3"/>
  <c r="AC21" i="3"/>
  <c r="AD21" i="3"/>
  <c r="AA4" i="3"/>
  <c r="A16" i="3"/>
  <c r="C15" i="3"/>
  <c r="E15" i="3"/>
  <c r="D15" i="3"/>
  <c r="AC4" i="3" l="1"/>
  <c r="AF21" i="3"/>
  <c r="AE4" i="3"/>
  <c r="AH21" i="3"/>
  <c r="C16" i="3"/>
  <c r="E16" i="3"/>
  <c r="D16" i="3"/>
  <c r="AG21" i="3"/>
  <c r="AD4" i="3"/>
  <c r="AH4" i="3" l="1"/>
  <c r="AK21" i="3"/>
  <c r="AI21" i="3"/>
  <c r="AF4" i="3"/>
  <c r="AJ21" i="3"/>
  <c r="AG4" i="3"/>
  <c r="AL21" i="3" l="1"/>
  <c r="AI4" i="3"/>
  <c r="AN21" i="3"/>
  <c r="AK4" i="3"/>
  <c r="AJ4" i="3"/>
  <c r="AM21" i="3"/>
  <c r="AN4" i="3" l="1"/>
  <c r="AQ21" i="3"/>
  <c r="AO21" i="3"/>
  <c r="AL4" i="3"/>
  <c r="AM4" i="3"/>
  <c r="AP21" i="3"/>
  <c r="AO4" i="3" l="1"/>
  <c r="AR21" i="3"/>
  <c r="AT21" i="3"/>
  <c r="AQ4" i="3"/>
  <c r="AS21" i="3"/>
  <c r="AP4" i="3"/>
  <c r="AT4" i="3" l="1"/>
  <c r="AW21" i="3"/>
  <c r="AR4" i="3"/>
  <c r="AU21" i="3"/>
  <c r="AV21" i="3"/>
  <c r="AS4" i="3"/>
  <c r="AX21" i="3" l="1"/>
  <c r="AU4" i="3"/>
  <c r="AW4" i="3"/>
  <c r="AZ21" i="3"/>
  <c r="AY21" i="3"/>
  <c r="AV4" i="3"/>
  <c r="BA21" i="3" l="1"/>
  <c r="AX4" i="3"/>
  <c r="BC21" i="3"/>
  <c r="AZ4" i="3"/>
  <c r="BB21" i="3"/>
  <c r="AY4" i="3"/>
  <c r="BF21" i="3" l="1"/>
  <c r="BC4" i="3"/>
  <c r="BD21" i="3"/>
  <c r="BA4" i="3"/>
  <c r="BE21" i="3"/>
  <c r="BB4" i="3"/>
  <c r="BG21" i="3" l="1"/>
  <c r="BD4" i="3"/>
  <c r="BF4" i="3"/>
  <c r="BI21" i="3"/>
  <c r="BH21" i="3"/>
  <c r="BE4" i="3"/>
  <c r="BJ21" i="3" l="1"/>
  <c r="BG4" i="3"/>
  <c r="BI4" i="3"/>
  <c r="BL21" i="3"/>
  <c r="BK21" i="3"/>
  <c r="BH4" i="3"/>
  <c r="BJ4" i="3" l="1"/>
  <c r="BM21" i="3"/>
  <c r="BL4" i="3"/>
  <c r="BO21" i="3"/>
  <c r="BN21" i="3"/>
  <c r="BK4" i="3"/>
  <c r="BR21" i="3" l="1"/>
  <c r="BO4" i="3"/>
  <c r="BP21" i="3"/>
  <c r="BM4" i="3"/>
  <c r="BQ21" i="3"/>
  <c r="BN4" i="3"/>
  <c r="BS21" i="3" l="1"/>
  <c r="BP4" i="3"/>
  <c r="BU21" i="3"/>
  <c r="BR4" i="3"/>
  <c r="BQ4" i="3"/>
  <c r="BT21" i="3"/>
  <c r="BV21" i="3" l="1"/>
  <c r="BS4" i="3"/>
  <c r="BX21" i="3"/>
  <c r="BU4" i="3"/>
  <c r="BW21" i="3"/>
  <c r="BT4" i="3"/>
  <c r="BV4" i="3" l="1"/>
  <c r="BY21" i="3"/>
  <c r="BX4" i="3"/>
  <c r="CA21" i="3"/>
  <c r="BZ21" i="3"/>
  <c r="BW4" i="3"/>
  <c r="BY4" i="3" l="1"/>
  <c r="CB21" i="3"/>
  <c r="CA4" i="3"/>
  <c r="CD21" i="3"/>
  <c r="BZ4" i="3"/>
  <c r="CC21" i="3"/>
  <c r="CG21" i="3" l="1"/>
  <c r="CG4" i="3" s="1"/>
  <c r="CD4" i="3"/>
  <c r="CE21" i="3"/>
  <c r="CB4" i="3"/>
  <c r="CC4" i="3"/>
  <c r="CF21" i="3"/>
  <c r="CF4" i="3" s="1"/>
  <c r="CH21" i="3" l="1"/>
  <c r="CH4" i="3" s="1"/>
  <c r="CE4" i="3"/>
  <c r="G60" i="2" l="1"/>
  <c r="I60" i="2" s="1"/>
  <c r="G59" i="2"/>
  <c r="I59" i="2" s="1"/>
  <c r="G62" i="2"/>
  <c r="I62" i="2" s="1"/>
  <c r="G61" i="2"/>
  <c r="I61" i="2" s="1"/>
  <c r="G57" i="2"/>
  <c r="I57" i="2" s="1"/>
  <c r="G58" i="2"/>
  <c r="I58" i="2" s="1"/>
  <c r="G41" i="2" l="1"/>
  <c r="G47" i="2"/>
  <c r="I47" i="2" s="1"/>
  <c r="F41" i="2"/>
  <c r="G56" i="2"/>
  <c r="I56" i="2" s="1"/>
</calcChain>
</file>

<file path=xl/sharedStrings.xml><?xml version="1.0" encoding="utf-8"?>
<sst xmlns="http://schemas.openxmlformats.org/spreadsheetml/2006/main" count="642" uniqueCount="430">
  <si>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</si>
  <si>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</si>
  <si>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</si>
  <si>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</si>
  <si>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</si>
  <si>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</si>
  <si>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</si>
  <si>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</si>
  <si>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</si>
  <si>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</si>
  <si>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</si>
  <si>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</si>
  <si>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</si>
  <si>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</si>
  <si>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</si>
  <si>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</si>
  <si>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</si>
  <si>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</si>
  <si>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</si>
  <si>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</si>
  <si>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</si>
  <si>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</si>
  <si>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</si>
  <si>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</si>
  <si>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</si>
  <si>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</si>
  <si>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</si>
  <si>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</si>
  <si>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</si>
  <si>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</si>
  <si>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</si>
  <si>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</si>
  <si>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</si>
  <si>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</si>
  <si>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</si>
  <si>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</si>
  <si>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</si>
  <si>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</si>
  <si>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</si>
  <si>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</si>
  <si>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</si>
  <si>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</si>
  <si>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</si>
  <si>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</si>
  <si>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</si>
  <si>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</si>
  <si>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</si>
  <si>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</si>
  <si>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</si>
  <si>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</si>
  <si>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</si>
  <si>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</si>
  <si>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</si>
  <si>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</si>
  <si>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</si>
  <si>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</si>
  <si>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</si>
  <si>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</si>
  <si>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</si>
  <si>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</si>
  <si>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</si>
  <si>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</si>
  <si>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</si>
  <si>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</si>
  <si>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</si>
  <si>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</si>
  <si>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</si>
  <si>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</si>
  <si>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</si>
  <si>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</si>
  <si>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</si>
  <si>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</si>
  <si>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</si>
  <si>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</si>
  <si>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</si>
  <si>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</si>
  <si>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</si>
  <si>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</si>
  <si>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</si>
  <si>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</si>
  <si>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</si>
  <si>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</si>
  <si>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</si>
  <si>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</si>
  <si>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</si>
  <si>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</si>
  <si>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</si>
  <si>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</si>
  <si>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</si>
  <si>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</si>
  <si>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</si>
  <si>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</si>
  <si>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</si>
  <si>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</si>
  <si>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</si>
  <si>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</si>
  <si>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</si>
  <si>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</si>
  <si>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</si>
  <si>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</si>
  <si>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</si>
  <si>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</si>
  <si>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</si>
  <si>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</si>
  <si>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</si>
  <si>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</si>
  <si>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</si>
  <si>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</si>
  <si>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</si>
  <si>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</si>
  <si>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</si>
  <si>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</si>
  <si>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</si>
  <si>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</si>
  <si>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</si>
  <si>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</si>
  <si>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</si>
  <si>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</si>
  <si>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</si>
  <si>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</si>
  <si>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</si>
  <si>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</si>
  <si>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</si>
  <si>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</si>
  <si>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</si>
  <si>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</si>
  <si>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</si>
  <si>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</si>
  <si>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</si>
  <si>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</si>
  <si>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</si>
  <si>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</si>
  <si>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</si>
  <si>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</si>
  <si>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</si>
  <si>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</si>
  <si>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</si>
  <si>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</si>
  <si>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</si>
  <si>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</si>
  <si>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</si>
  <si>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</si>
  <si>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</si>
  <si>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</si>
  <si>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</si>
  <si>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</si>
  <si>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</si>
  <si>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</si>
  <si>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</si>
  <si>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</si>
  <si>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</si>
  <si>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</si>
  <si>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</si>
  <si>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</si>
  <si>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</si>
  <si>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</si>
  <si>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</si>
  <si>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</si>
  <si>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</si>
  <si>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</si>
  <si>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</si>
  <si>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</si>
  <si>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</si>
  <si>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</si>
  <si>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</si>
  <si>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</si>
  <si>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</si>
  <si>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</si>
  <si>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</si>
  <si>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</si>
  <si>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</si>
  <si>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</si>
  <si>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</si>
  <si>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</si>
  <si>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</si>
  <si>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</si>
  <si>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</si>
  <si>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</si>
  <si>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</si>
  <si>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</si>
  <si>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</si>
  <si>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</si>
  <si>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</si>
  <si>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</si>
  <si>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</si>
  <si>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</si>
  <si>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</si>
  <si>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</si>
  <si>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</si>
  <si>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</si>
  <si>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</si>
  <si>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</si>
  <si>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</si>
  <si>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</si>
  <si>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</si>
  <si>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</si>
  <si>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</si>
  <si>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</si>
  <si>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</si>
  <si>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</si>
  <si>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</si>
  <si>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</si>
  <si>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</si>
  <si>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</si>
  <si>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</si>
  <si>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</si>
  <si>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</si>
  <si>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</si>
  <si>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</si>
  <si>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</si>
  <si>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</si>
  <si>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</si>
  <si>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</si>
  <si>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</si>
  <si>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</si>
  <si>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</si>
  <si>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</si>
  <si>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</si>
  <si>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</si>
  <si>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</si>
  <si>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</si>
  <si>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</si>
  <si>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</si>
  <si>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</si>
  <si>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</si>
  <si>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</si>
  <si>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</si>
  <si>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</si>
  <si>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</si>
  <si>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</si>
  <si>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</si>
  <si>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</si>
  <si>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</si>
  <si>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</si>
  <si>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</si>
  <si>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</si>
  <si>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</si>
  <si>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</si>
  <si>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</si>
  <si>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</si>
  <si>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</si>
  <si>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</si>
  <si>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</si>
  <si>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</si>
  <si>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</si>
  <si>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</si>
  <si>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</si>
  <si>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</si>
  <si>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</si>
  <si>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</si>
  <si>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</si>
  <si>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</si>
  <si>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</si>
  <si>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</si>
  <si>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</si>
  <si>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</si>
  <si>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</si>
  <si>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</si>
  <si>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</si>
  <si>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</si>
  <si>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</si>
  <si>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</si>
  <si>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</si>
  <si>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</si>
  <si>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</si>
  <si>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</si>
  <si>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</si>
  <si>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</si>
  <si>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</si>
  <si>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</si>
  <si>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</si>
  <si>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</si>
  <si>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</si>
  <si>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</si>
  <si>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</si>
  <si>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</si>
  <si>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</si>
  <si>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</si>
  <si>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</si>
  <si>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</si>
  <si>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</si>
  <si>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</si>
  <si>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</si>
  <si>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</si>
  <si>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</si>
  <si>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</si>
  <si>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</si>
  <si>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</si>
  <si>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</si>
  <si>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</si>
  <si>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</si>
  <si>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</si>
  <si>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</si>
  <si>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</si>
  <si>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</si>
  <si>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</si>
  <si>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</si>
  <si>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</si>
  <si>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</si>
  <si>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</si>
  <si>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</si>
  <si>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</si>
  <si>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</si>
  <si>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</si>
  <si>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</si>
  <si>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</si>
  <si>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</si>
  <si>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</si>
  <si>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</si>
  <si>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</si>
  <si>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</si>
  <si>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</si>
  <si>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[kg] Natural gas product input plus natural gas that is vented</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</si>
  <si>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</si>
  <si>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</si>
  <si>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</si>
  <si>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</si>
  <si>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</si>
  <si>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</si>
  <si>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</si>
  <si>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</si>
  <si>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</si>
  <si>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</si>
  <si>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</si>
  <si>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</si>
  <si>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</si>
  <si>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</si>
  <si>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</si>
  <si>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</si>
  <si>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</si>
  <si>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</si>
  <si>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</si>
  <si>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</si>
  <si>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</si>
  <si>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 xml:space="preserve"> </t>
  </si>
  <si>
    <t>Vent_PDhb [to venting and flaring]</t>
  </si>
  <si>
    <t>Vent_PDlb [to venting and flaring]</t>
  </si>
  <si>
    <t>Vent_BDesd [to venting and flaring]</t>
  </si>
  <si>
    <t>Vent_BDcomp [to venting and flaring]</t>
  </si>
  <si>
    <t>Vent_BDother [to venting and flaring]</t>
  </si>
  <si>
    <t>Vent_PDib [to venting and flaring]</t>
  </si>
  <si>
    <t>Vent_BDfacpip [to venting and flaring]</t>
  </si>
  <si>
    <t>nat_mCH4</t>
  </si>
  <si>
    <t>6_OTHER_CH4</t>
  </si>
  <si>
    <t>6_overview_mi</t>
  </si>
  <si>
    <t>6_transfer_kg</t>
  </si>
  <si>
    <t>6_transfer</t>
  </si>
  <si>
    <t>6_ESD_CH4</t>
  </si>
  <si>
    <t>6_REPAIR_CH4</t>
  </si>
  <si>
    <t>6_CONSTRUCT_CH4</t>
  </si>
  <si>
    <t>6_CAUTION_CH4</t>
  </si>
  <si>
    <t>6_INTEGRITY_CH4</t>
  </si>
  <si>
    <t>6_MAINT_CH4</t>
  </si>
  <si>
    <t>[metric tonnes] annual emissions from all other pipeline segments with a physical volume greater than or equal to 50 cubic feet</t>
  </si>
  <si>
    <t>[metric tonnes] annual emissions from emergency shutdowns</t>
  </si>
  <si>
    <t>[miles] miles of transmission pipeline</t>
  </si>
  <si>
    <t>[MCF] quantity of natural gas transferred to third parties such as LDCs or other transmission pipelines</t>
  </si>
  <si>
    <t>[mass fraction CH4] methane content in the natural gas</t>
  </si>
  <si>
    <t>[metric tonnes] annual emissions from equipment replacement or repair</t>
  </si>
  <si>
    <t>[metric tonnes] annual emissions from new construction or modification of pipelines including commissioning and change of service</t>
  </si>
  <si>
    <t>[metric tonnes] annual emissions from operational precaution during activities</t>
  </si>
  <si>
    <t>[metric tonnes] annual emissions from pipeline integrity work</t>
  </si>
  <si>
    <t>[metric tonnes] annual emissions from traditional operations or pipeline maintenance</t>
  </si>
  <si>
    <t>Venting of natural gas from natural gas transmission pipeline in Appalachian - Shale</t>
  </si>
  <si>
    <t>Venting of natural gas from natural gas transmission pipeline in Gulf - Conventional</t>
  </si>
  <si>
    <t>Venting of natural gas from natural gas transmission pipeline in Gulf - Shale</t>
  </si>
  <si>
    <t>Venting of natural gas from natural gas transmission pipeline in Gulf - Tight</t>
  </si>
  <si>
    <t>Venting of natural gas from natural gas transmission pipeline in Arkla - Conventional</t>
  </si>
  <si>
    <t>Venting of natural gas from natural gas transmission pipeline in Arkla - Shale</t>
  </si>
  <si>
    <t>Venting of natural gas from natural gas transmission pipeline in Arkla - Tight</t>
  </si>
  <si>
    <t>Venting of natural gas from natural gas transmission pipeline in East Texas - Conventional</t>
  </si>
  <si>
    <t>Venting of natural gas from natural gas transmission pipeline in East Texas - Shale</t>
  </si>
  <si>
    <t>Venting of natural gas from natural gas transmission pipeline in East Texas - Tight</t>
  </si>
  <si>
    <t>Venting of natural gas from natural gas transmission pipeline in Arkoma - Conventional</t>
  </si>
  <si>
    <t>Venting of natural gas from natural gas transmission pipeline in Arkoma - Shale</t>
  </si>
  <si>
    <t>Venting of natural gas from natural gas transmission pipeline in South Oklahoma - Shale</t>
  </si>
  <si>
    <t>Venting of natural gas from natural gas transmission pipeline in Anadarko - Conventional</t>
  </si>
  <si>
    <t>Venting of natural gas from natural gas transmission pipeline in Anadarko - Shale</t>
  </si>
  <si>
    <t>Venting of natural gas from natural gas transmission pipeline in Anadarko - Tight</t>
  </si>
  <si>
    <t>Venting of natural gas from natural gas transmission pipeline in Strawn - Shale</t>
  </si>
  <si>
    <t>Venting of natural gas from natural gas transmission pipeline in Fort Worth - Shale</t>
  </si>
  <si>
    <t>Venting of natural gas from natural gas transmission pipeline in Permian - Conventional</t>
  </si>
  <si>
    <t>Venting of natural gas from natural gas transmission pipeline in Permian - Shale</t>
  </si>
  <si>
    <t>Venting of natural gas from natural gas transmission pipeline in Green River - Conventional</t>
  </si>
  <si>
    <t>Venting of natural gas from natural gas transmission pipeline in Green River - Tight</t>
  </si>
  <si>
    <t>Venting of natural gas from natural gas transmission pipeline in Uinta - Conventional</t>
  </si>
  <si>
    <t>Venting of natural gas from natural gas transmission pipeline in Uinta - Tight</t>
  </si>
  <si>
    <t>Venting of natural gas from natural gas transmission pipeline in San Juan - CBM</t>
  </si>
  <si>
    <t>Venting of natural gas from natural gas transmission pipeline in San Juan - Conventional</t>
  </si>
  <si>
    <t>Venting of natural gas from natural gas transmission pipeline in Piceance - Tight</t>
  </si>
  <si>
    <t>[kg] masss of natural gas transferred to third parties</t>
  </si>
  <si>
    <t>miles</t>
  </si>
  <si>
    <t>MCF</t>
  </si>
  <si>
    <t>mass fraction CH4</t>
  </si>
  <si>
    <t>metric tonnes</t>
  </si>
  <si>
    <t>Vent_OTHER</t>
  </si>
  <si>
    <t>Vent_ESD</t>
  </si>
  <si>
    <t>Vent_REPAIR</t>
  </si>
  <si>
    <t>Vent_CONSTRUCT</t>
  </si>
  <si>
    <t>Vent_CAUTION</t>
  </si>
  <si>
    <t>Vent_INTEGRITY</t>
  </si>
  <si>
    <t>Vent_MAINT</t>
  </si>
  <si>
    <t>(Vent_OTHER+Vent_ESD+Vent_REPAIR+Vent_CONSTRUCT+Vent_CAUTION+Vent_INTEGRITY+Vent_MAIN)+1</t>
  </si>
  <si>
    <t>[kg NG/kg NG] Venting of NG from replacement or repair per unit of natural gas through transmission pipeline</t>
  </si>
  <si>
    <t>[kg NG/kg NG] Venting of NG from new construction or modification per unit of natural gas through transmission pipeline</t>
  </si>
  <si>
    <t>[kg NG/kg NG] Venting of NG from operational precaution per unit of natural gas through transmission pipeline</t>
  </si>
  <si>
    <t>[kg NG/kg NG] Venting of NG from pipeline integrity work per unit of natural gas through transmission pipeline</t>
  </si>
  <si>
    <t>[kg NG/kg NG] Venting of NG from pipeline maintenance per unit of natural gas through transmission pipeline</t>
  </si>
  <si>
    <t>[kg NG/kg NG] Venting of NG from other sources per unit of natural gas through transmission pipeline</t>
  </si>
  <si>
    <t>[kg NG/kg NG] Venting of NG from emergency shutdowns per unit of natural gas through transmission pipeline</t>
  </si>
  <si>
    <t>Transmission Pipeline Venting</t>
  </si>
  <si>
    <r>
      <t>Note: All inputs and outputs are normalized per the reference flow (e.g., per 1 kg</t>
    </r>
    <r>
      <rPr>
        <b/>
        <sz val="10"/>
        <color indexed="8"/>
        <rFont val="Arial"/>
        <family val="2"/>
      </rPr>
      <t xml:space="preserve"> </t>
    </r>
    <r>
      <rPr>
        <sz val="10"/>
        <color indexed="8"/>
        <rFont val="Arial"/>
        <family val="2"/>
      </rPr>
      <t>of natural gas through transmission pipeline)</t>
    </r>
  </si>
  <si>
    <t>This unit process is composed of this document and the file, DF_NG_Pipeline_Venting_2018.01.docx, which provides additional details regarding calculations, data quality, and references as relevant.</t>
  </si>
  <si>
    <t>This unit process provides a summary of relevant input and output flows associated with venting from natural gas transmission pipeline operations. It accounts for vented emission sources from 7 specific emitters that are comprised of emergency shutdowns, equipment repair and replacement, new construction or modification, operational precaution, pipeline integrity work, traiditonal operations, and other sources. The outputs of this unit process are the reference flow of natural gas, and 7 intermediate flows of vented streams that are to be connected to the venting and flaring unit process for speciation of whole natural gas into its hydrocarbon and other components.</t>
  </si>
  <si>
    <t>6_transfer*1000*0.042/2.205</t>
  </si>
  <si>
    <t>6_OTHER_CH4*1000/nat_mCH4/6_transfer_kg/6_overview_mi</t>
  </si>
  <si>
    <t>6_ESD_CH4*1000/nat_mCH4/6_transfer_kg/6_overview_mi</t>
  </si>
  <si>
    <t>6_REPAIR_CH4*1000/nat_mCH4/6_transfer_kg/6_overview_mi</t>
  </si>
  <si>
    <t>6_CONSTRUCT_CH4*1000/nat_mCH4/6_transfer_kg/6_overview_mi</t>
  </si>
  <si>
    <t>6_CAUTION_CH4*1000/nat_mCH4/6_transfer_kg/6_overview_mi</t>
  </si>
  <si>
    <t>6_INTEGRITY_CH4*1000/nat_mCH4/6_transfer_kg/6_overview_mi</t>
  </si>
  <si>
    <t>6_MAINT_CH4*1000/nat_mCH4/6_transfer_kg/6_overview_mi</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</si>
  <si>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</si>
  <si>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</si>
  <si>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</si>
  <si>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</si>
  <si>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Venting of natural gas from natural gas through transmission pipeline</t>
  </si>
  <si>
    <t>NG_transmission</t>
  </si>
  <si>
    <t>Natural gas [from pipeline transmission facility]</t>
  </si>
  <si>
    <t>[intermediate flow] Natural gas from transmission facility input, including what ends up going through pipeline transmission and what is vented at pipeline transmission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</si>
</sst>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000000"/>
    <numFmt numFmtId="167" formatCode="0.000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0"/>
      <color theme="1"/>
      <name val="Calibri"/>
      <family val="2"/>
      <scheme val="minor"/>
    </font>
    <font>
      <sz val="10"/>
      <name val="Calibri"/>
      <family val="2"/>
      <scheme val="minor"/>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1" fontId="16" fillId="0" borderId="16" xfId="0" applyNumberFormat="1" applyFont="1" applyFill="1" applyBorder="1"/>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11" fontId="16" fillId="0" borderId="31" xfId="0" applyNumberFormat="1" applyFont="1" applyFill="1" applyBorder="1" applyProtection="1">
      <protection locked="0"/>
    </xf>
    <xf numFmtId="11" fontId="16" fillId="0" borderId="31" xfId="0" applyNumberFormat="1" applyFont="1" applyFill="1" applyBorder="1"/>
    <xf numFmtId="0" fontId="0" fillId="0" borderId="16" xfId="0" applyBorder="1"/>
    <xf numFmtId="0" fontId="0" fillId="0" borderId="16" xfId="0" applyFill="1" applyBorder="1"/>
    <xf numFmtId="0" fontId="7" fillId="0" borderId="0" xfId="2" applyFont="1" applyFill="1" applyAlignment="1" applyProtection="1">
      <alignment horizontal="left" vertical="top" wrapText="1"/>
      <protection locked="0"/>
    </xf>
    <xf numFmtId="0" fontId="32" fillId="0" borderId="16" xfId="0" applyFont="1" applyFill="1" applyBorder="1" applyAlignment="1">
      <alignment wrapText="1"/>
    </xf>
    <xf numFmtId="11" fontId="32" fillId="0" borderId="16" xfId="0" applyNumberFormat="1" applyFont="1" applyFill="1" applyBorder="1"/>
    <xf numFmtId="11" fontId="32" fillId="0" borderId="16" xfId="0" applyNumberFormat="1" applyFont="1" applyFill="1" applyBorder="1" applyProtection="1">
      <protection locked="0"/>
    </xf>
    <xf numFmtId="0" fontId="32" fillId="0" borderId="16" xfId="0" applyFont="1" applyBorder="1" applyAlignment="1" applyProtection="1">
      <alignment horizontal="center"/>
      <protection locked="0"/>
    </xf>
    <xf numFmtId="0" fontId="32" fillId="0" borderId="16" xfId="0" applyFont="1" applyBorder="1" applyProtection="1">
      <protection locked="0"/>
    </xf>
    <xf numFmtId="0" fontId="33" fillId="0" borderId="0" xfId="2" applyFont="1"/>
    <xf numFmtId="0" fontId="33" fillId="0" borderId="32" xfId="2" applyFont="1" applyBorder="1" applyAlignment="1" applyProtection="1">
      <alignment horizontal="left"/>
      <protection locked="0"/>
    </xf>
    <xf numFmtId="0" fontId="33" fillId="0" borderId="10" xfId="2" applyFont="1" applyBorder="1" applyAlignment="1" applyProtection="1">
      <alignment horizontal="center"/>
      <protection locked="0"/>
    </xf>
    <xf numFmtId="0" fontId="33" fillId="0" borderId="11" xfId="2" applyFont="1" applyBorder="1" applyAlignment="1" applyProtection="1">
      <alignment horizontal="center"/>
      <protection locked="0"/>
    </xf>
    <xf numFmtId="0" fontId="33" fillId="0" borderId="16" xfId="2" applyFont="1" applyBorder="1" applyProtection="1">
      <protection locked="0"/>
    </xf>
    <xf numFmtId="0" fontId="33" fillId="0" borderId="16" xfId="2" applyFont="1" applyFill="1" applyBorder="1" applyProtection="1">
      <protection locked="0"/>
    </xf>
    <xf numFmtId="0" fontId="33" fillId="0" borderId="16" xfId="2" applyFont="1" applyBorder="1" applyAlignment="1" applyProtection="1">
      <alignment wrapText="1"/>
      <protection locked="0"/>
    </xf>
    <xf numFmtId="0" fontId="32" fillId="0" borderId="16" xfId="0" applyFont="1" applyFill="1" applyBorder="1"/>
    <xf numFmtId="0" fontId="32" fillId="0" borderId="1" xfId="0" applyFont="1" applyBorder="1" applyAlignment="1">
      <alignment horizontal="left"/>
    </xf>
    <xf numFmtId="0" fontId="32" fillId="0" borderId="10" xfId="0" applyFont="1" applyBorder="1" applyAlignment="1">
      <alignment horizontal="center"/>
    </xf>
    <xf numFmtId="0" fontId="32" fillId="0" borderId="0" xfId="0" applyFont="1" applyAlignment="1">
      <alignment horizontal="center"/>
    </xf>
    <xf numFmtId="0" fontId="32" fillId="0" borderId="16" xfId="0" applyFont="1" applyBorder="1"/>
    <xf numFmtId="11" fontId="16" fillId="0" borderId="32" xfId="0" applyNumberFormat="1" applyFont="1" applyFill="1" applyBorder="1" applyProtection="1">
      <protection locked="0"/>
    </xf>
    <xf numFmtId="167" fontId="32" fillId="0" borderId="16" xfId="0" applyNumberFormat="1" applyFont="1" applyFill="1" applyBorder="1"/>
    <xf numFmtId="167" fontId="16" fillId="10" borderId="16" xfId="1" applyNumberFormat="1" applyFont="1" applyFill="1" applyBorder="1" applyAlignment="1" applyProtection="1">
      <alignment vertical="top"/>
      <protection hidden="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33" fillId="0" borderId="16" xfId="2" applyFont="1" applyBorder="1" applyAlignment="1" applyProtection="1">
      <alignment horizontal="left"/>
      <protection locked="0"/>
    </xf>
    <xf numFmtId="0" fontId="4" fillId="0" borderId="16" xfId="2" applyBorder="1" applyAlignment="1" applyProtection="1">
      <alignment horizontal="left"/>
      <protection locked="0"/>
    </xf>
    <xf numFmtId="0" fontId="33" fillId="0" borderId="32" xfId="2" applyFont="1" applyBorder="1" applyAlignment="1" applyProtection="1">
      <alignment horizontal="left"/>
      <protection locked="0"/>
    </xf>
    <xf numFmtId="0" fontId="33" fillId="0" borderId="10" xfId="2" applyFont="1" applyBorder="1" applyAlignment="1" applyProtection="1">
      <alignment horizontal="left"/>
      <protection locked="0"/>
    </xf>
    <xf numFmtId="0" fontId="33" fillId="0" borderId="11" xfId="2" applyFont="1" applyBorder="1" applyAlignment="1" applyProtection="1">
      <alignment horizontal="left"/>
      <protection locked="0"/>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0" borderId="1" xfId="2" applyFont="1" applyBorder="1" applyAlignment="1" applyProtection="1">
      <alignment horizontal="left" wrapText="1"/>
      <protection locked="0"/>
    </xf>
    <xf numFmtId="0" fontId="6" fillId="0" borderId="17" xfId="2" applyFont="1" applyBorder="1" applyAlignment="1" applyProtection="1">
      <alignment horizontal="left" wrapText="1"/>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3" fillId="0" borderId="37" xfId="0" applyFont="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17</xdr:row>
      <xdr:rowOff>56030</xdr:rowOff>
    </xdr:from>
    <xdr:to>
      <xdr:col>86</xdr:col>
      <xdr:colOff>5740444</xdr:colOff>
      <xdr:row>20</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15</xdr:col>
      <xdr:colOff>254000</xdr:colOff>
      <xdr:row>7</xdr:row>
      <xdr:rowOff>94415</xdr:rowOff>
    </xdr:from>
    <xdr:to>
      <xdr:col>17</xdr:col>
      <xdr:colOff>558800</xdr:colOff>
      <xdr:row>10</xdr:row>
      <xdr:rowOff>94415</xdr:rowOff>
    </xdr:to>
    <xdr:sp macro="" textlink="">
      <xdr:nvSpPr>
        <xdr:cNvPr id="21" name="Reference Flow 4">
          <a:extLst>
            <a:ext uri="{FF2B5EF4-FFF2-40B4-BE49-F238E27FC236}">
              <a16:creationId xmlns:a16="http://schemas.microsoft.com/office/drawing/2014/main" id="{00000000-0008-0000-0800-000015000000}"/>
            </a:ext>
          </a:extLst>
        </xdr:cNvPr>
        <xdr:cNvSpPr/>
      </xdr:nvSpPr>
      <xdr:spPr>
        <a:xfrm>
          <a:off x="9398000" y="142791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15</xdr:col>
      <xdr:colOff>254000</xdr:colOff>
      <xdr:row>8</xdr:row>
      <xdr:rowOff>189665</xdr:rowOff>
    </xdr:to>
    <xdr:cxnSp macro="">
      <xdr:nvCxnSpPr>
        <xdr:cNvPr id="22" name="Connector Ref 4">
          <a:extLst>
            <a:ext uri="{FF2B5EF4-FFF2-40B4-BE49-F238E27FC236}">
              <a16:creationId xmlns:a16="http://schemas.microsoft.com/office/drawing/2014/main" id="{00000000-0008-0000-0800-000016000000}"/>
            </a:ext>
          </a:extLst>
        </xdr:cNvPr>
        <xdr:cNvCxnSpPr>
          <a:stCxn id="20" idx="3"/>
          <a:endCxn id="21" idx="1"/>
        </xdr:cNvCxnSpPr>
      </xdr:nvCxnSpPr>
      <xdr:spPr>
        <a:xfrm>
          <a:off x="7251700" y="1712976"/>
          <a:ext cx="2146300" cy="689"/>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35" name="Boundary Group">
          <a:extLst>
            <a:ext uri="{FF2B5EF4-FFF2-40B4-BE49-F238E27FC236}">
              <a16:creationId xmlns:a16="http://schemas.microsoft.com/office/drawing/2014/main" id="{00000000-0008-0000-0800-000023000000}"/>
            </a:ext>
          </a:extLst>
        </xdr:cNvPr>
        <xdr:cNvGrpSpPr/>
      </xdr:nvGrpSpPr>
      <xdr:grpSpPr>
        <a:xfrm>
          <a:off x="3556000" y="304800"/>
          <a:ext cx="3695700"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Pipeline Venting: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Venting of natural gas from natural gas through transmission pipeline</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id="{00000000-0008-0000-0800-00000E000000}"/>
              </a:ext>
            </a:extLst>
          </xdr:cNvPr>
          <xdr:cNvSpPr/>
        </xdr:nvSpPr>
        <xdr:spPr>
          <a:xfrm>
            <a:off x="7239000" y="707136"/>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a16="http://schemas.microsoft.com/office/drawing/2014/main" id="{00000000-0008-0000-0800-000011000000}"/>
              </a:ext>
            </a:extLst>
          </xdr:cNvPr>
          <xdr:cNvSpPr/>
        </xdr:nvSpPr>
        <xdr:spPr>
          <a:xfrm>
            <a:off x="7239000" y="1109472"/>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a16="http://schemas.microsoft.com/office/drawing/2014/main" id="{00000000-0008-0000-0800-000014000000}"/>
              </a:ext>
            </a:extLst>
          </xdr:cNvPr>
          <xdr:cNvSpPr/>
        </xdr:nvSpPr>
        <xdr:spPr>
          <a:xfrm>
            <a:off x="7239000" y="1511808"/>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a16="http://schemas.microsoft.com/office/drawing/2014/main" id="{00000000-0008-0000-0800-000017000000}"/>
              </a:ext>
            </a:extLst>
          </xdr:cNvPr>
          <xdr:cNvSpPr/>
        </xdr:nvSpPr>
        <xdr:spPr>
          <a:xfrm>
            <a:off x="7239000" y="1914144"/>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LinkRef 6">
            <a:extLst>
              <a:ext uri="{FF2B5EF4-FFF2-40B4-BE49-F238E27FC236}">
                <a16:creationId xmlns:a16="http://schemas.microsoft.com/office/drawing/2014/main" id="{00000000-0008-0000-0800-00001A000000}"/>
              </a:ext>
            </a:extLst>
          </xdr:cNvPr>
          <xdr:cNvSpPr/>
        </xdr:nvSpPr>
        <xdr:spPr>
          <a:xfrm>
            <a:off x="7239000" y="2316480"/>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LinkRef 7">
            <a:extLst>
              <a:ext uri="{FF2B5EF4-FFF2-40B4-BE49-F238E27FC236}">
                <a16:creationId xmlns:a16="http://schemas.microsoft.com/office/drawing/2014/main" id="{00000000-0008-0000-0800-00001D000000}"/>
              </a:ext>
            </a:extLst>
          </xdr:cNvPr>
          <xdr:cNvSpPr/>
        </xdr:nvSpPr>
        <xdr:spPr>
          <a:xfrm>
            <a:off x="7239000" y="2718816"/>
            <a:ext cx="12700" cy="40233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Link 1">
            <a:extLst>
              <a:ext uri="{FF2B5EF4-FFF2-40B4-BE49-F238E27FC236}">
                <a16:creationId xmlns:a16="http://schemas.microsoft.com/office/drawing/2014/main" id="{00000000-0008-0000-0800-000020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33" name="Upstream Emssion Data 1">
          <a:extLst>
            <a:ext uri="{FF2B5EF4-FFF2-40B4-BE49-F238E27FC236}">
              <a16:creationId xmlns:a16="http://schemas.microsoft.com/office/drawing/2014/main" id="{00000000-0008-0000-0800-000021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pipeline transmission facility]</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34" name="Straight Arrow Connector 1">
          <a:extLst>
            <a:ext uri="{FF2B5EF4-FFF2-40B4-BE49-F238E27FC236}">
              <a16:creationId xmlns:a16="http://schemas.microsoft.com/office/drawing/2014/main" id="{00000000-0008-0000-0800-000022000000}"/>
            </a:ext>
          </a:extLst>
        </xdr:cNvPr>
        <xdr:cNvCxnSpPr>
          <a:stCxn id="33" idx="2"/>
          <a:endCxn id="32"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36" name="Straight Arrow Connector Process">
          <a:extLst>
            <a:ext uri="{FF2B5EF4-FFF2-40B4-BE49-F238E27FC236}">
              <a16:creationId xmlns:a16="http://schemas.microsoft.com/office/drawing/2014/main" id="{00000000-0008-0000-0800-000024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D5" sqref="D5:M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5" t="s">
        <v>0</v>
      </c>
      <c r="B1" s="265"/>
      <c r="C1" s="265"/>
      <c r="D1" s="265"/>
      <c r="E1" s="265"/>
      <c r="F1" s="265"/>
      <c r="G1" s="265"/>
      <c r="H1" s="265"/>
      <c r="I1" s="265"/>
      <c r="J1" s="265"/>
      <c r="K1" s="265"/>
      <c r="L1" s="265"/>
      <c r="M1" s="265"/>
      <c r="N1" s="265"/>
      <c r="O1" s="1"/>
    </row>
    <row r="2" spans="1:27" ht="21" thickBot="1" x14ac:dyDescent="0.35">
      <c r="A2" s="265" t="s">
        <v>1</v>
      </c>
      <c r="B2" s="265"/>
      <c r="C2" s="265"/>
      <c r="D2" s="265"/>
      <c r="E2" s="265"/>
      <c r="F2" s="265"/>
      <c r="G2" s="265"/>
      <c r="H2" s="265"/>
      <c r="I2" s="265"/>
      <c r="J2" s="265"/>
      <c r="K2" s="265"/>
      <c r="L2" s="265"/>
      <c r="M2" s="265"/>
      <c r="N2" s="265"/>
      <c r="O2" s="1"/>
    </row>
    <row r="3" spans="1:27" ht="12.75" customHeight="1" thickBot="1" x14ac:dyDescent="0.25">
      <c r="B3" s="2"/>
      <c r="C3" s="4" t="s">
        <v>2</v>
      </c>
      <c r="D3" s="222" t="str">
        <f>'Data Summary'!D4</f>
        <v>Transmission Pipeline Venting</v>
      </c>
      <c r="E3" s="223"/>
      <c r="F3" s="223"/>
      <c r="G3" s="223"/>
      <c r="H3" s="223"/>
      <c r="I3" s="223"/>
      <c r="J3" s="223"/>
      <c r="K3" s="223"/>
      <c r="L3" s="223"/>
      <c r="M3" s="224"/>
      <c r="N3" s="2"/>
      <c r="O3" s="2"/>
    </row>
    <row r="4" spans="1:27" ht="42.75" customHeight="1" thickBot="1" x14ac:dyDescent="0.25">
      <c r="B4" s="2"/>
      <c r="C4" s="4" t="s">
        <v>3</v>
      </c>
      <c r="D4" s="266" t="str">
        <f>'Data Summary'!D6</f>
        <v>Venting of natural gas from natural gas through transmission pipeline</v>
      </c>
      <c r="E4" s="267"/>
      <c r="F4" s="267"/>
      <c r="G4" s="267"/>
      <c r="H4" s="267"/>
      <c r="I4" s="267"/>
      <c r="J4" s="267"/>
      <c r="K4" s="267"/>
      <c r="L4" s="267"/>
      <c r="M4" s="268"/>
      <c r="N4" s="2"/>
      <c r="O4" s="2"/>
    </row>
    <row r="5" spans="1:27" ht="39" customHeight="1" thickBot="1" x14ac:dyDescent="0.25">
      <c r="B5" s="2"/>
      <c r="C5" s="4" t="s">
        <v>4</v>
      </c>
      <c r="D5" s="266" t="s">
        <v>412</v>
      </c>
      <c r="E5" s="267"/>
      <c r="F5" s="267"/>
      <c r="G5" s="267"/>
      <c r="H5" s="267"/>
      <c r="I5" s="267"/>
      <c r="J5" s="267"/>
      <c r="K5" s="267"/>
      <c r="L5" s="267"/>
      <c r="M5" s="268"/>
      <c r="N5" s="2"/>
      <c r="O5" s="2"/>
    </row>
    <row r="6" spans="1:27" ht="56.25" customHeight="1" thickBot="1" x14ac:dyDescent="0.25">
      <c r="B6" s="2"/>
      <c r="C6" s="5" t="s">
        <v>5</v>
      </c>
      <c r="D6" s="266" t="s">
        <v>6</v>
      </c>
      <c r="E6" s="267"/>
      <c r="F6" s="267"/>
      <c r="G6" s="267"/>
      <c r="H6" s="267"/>
      <c r="I6" s="267"/>
      <c r="J6" s="267"/>
      <c r="K6" s="267"/>
      <c r="L6" s="267"/>
      <c r="M6" s="268"/>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9" t="s">
        <v>10</v>
      </c>
      <c r="C9" s="7" t="s">
        <v>11</v>
      </c>
      <c r="D9" s="271" t="s">
        <v>12</v>
      </c>
      <c r="E9" s="271"/>
      <c r="F9" s="271"/>
      <c r="G9" s="271"/>
      <c r="H9" s="271"/>
      <c r="I9" s="271"/>
      <c r="J9" s="271"/>
      <c r="K9" s="271"/>
      <c r="L9" s="271"/>
      <c r="M9" s="272"/>
      <c r="N9" s="2"/>
      <c r="O9" s="2"/>
      <c r="P9" s="2"/>
      <c r="Q9" s="2"/>
      <c r="R9" s="2"/>
      <c r="S9" s="2"/>
      <c r="T9" s="2"/>
      <c r="U9" s="2"/>
      <c r="V9" s="2"/>
      <c r="W9" s="2"/>
      <c r="X9" s="2"/>
      <c r="Y9" s="2"/>
      <c r="Z9" s="2"/>
      <c r="AA9" s="2"/>
    </row>
    <row r="10" spans="1:27" s="8" customFormat="1" ht="15" customHeight="1" x14ac:dyDescent="0.2">
      <c r="A10" s="2"/>
      <c r="B10" s="270"/>
      <c r="C10" s="9" t="s">
        <v>13</v>
      </c>
      <c r="D10" s="273" t="s">
        <v>14</v>
      </c>
      <c r="E10" s="273"/>
      <c r="F10" s="273"/>
      <c r="G10" s="273"/>
      <c r="H10" s="273"/>
      <c r="I10" s="273"/>
      <c r="J10" s="273"/>
      <c r="K10" s="273"/>
      <c r="L10" s="273"/>
      <c r="M10" s="274"/>
      <c r="N10" s="2"/>
      <c r="O10" s="2"/>
      <c r="P10" s="2"/>
      <c r="Q10" s="2"/>
      <c r="R10" s="2"/>
      <c r="S10" s="2"/>
      <c r="T10" s="2"/>
      <c r="U10" s="2"/>
      <c r="V10" s="2"/>
      <c r="W10" s="2"/>
      <c r="X10" s="2"/>
      <c r="Y10" s="2"/>
      <c r="Z10" s="2"/>
      <c r="AA10" s="2"/>
    </row>
    <row r="11" spans="1:27" s="8" customFormat="1" ht="15" customHeight="1" x14ac:dyDescent="0.2">
      <c r="A11" s="2"/>
      <c r="B11" s="270"/>
      <c r="C11" s="9" t="s">
        <v>15</v>
      </c>
      <c r="D11" s="273" t="s">
        <v>16</v>
      </c>
      <c r="E11" s="273"/>
      <c r="F11" s="273"/>
      <c r="G11" s="273"/>
      <c r="H11" s="273"/>
      <c r="I11" s="273"/>
      <c r="J11" s="273"/>
      <c r="K11" s="273"/>
      <c r="L11" s="273"/>
      <c r="M11" s="274"/>
      <c r="N11" s="2"/>
      <c r="O11" s="2"/>
      <c r="P11" s="2"/>
      <c r="Q11" s="2"/>
      <c r="R11" s="2"/>
      <c r="S11" s="2"/>
      <c r="T11" s="2"/>
      <c r="U11" s="2"/>
      <c r="V11" s="2"/>
      <c r="W11" s="2"/>
      <c r="X11" s="2"/>
      <c r="Y11" s="2"/>
      <c r="Z11" s="2"/>
      <c r="AA11" s="2"/>
    </row>
    <row r="12" spans="1:27" s="8" customFormat="1" ht="15" customHeight="1" x14ac:dyDescent="0.2">
      <c r="A12" s="2"/>
      <c r="B12" s="270"/>
      <c r="C12" s="9" t="s">
        <v>17</v>
      </c>
      <c r="D12" s="273" t="s">
        <v>18</v>
      </c>
      <c r="E12" s="273"/>
      <c r="F12" s="273"/>
      <c r="G12" s="273"/>
      <c r="H12" s="273"/>
      <c r="I12" s="273"/>
      <c r="J12" s="273"/>
      <c r="K12" s="273"/>
      <c r="L12" s="273"/>
      <c r="M12" s="274"/>
      <c r="N12" s="2"/>
      <c r="O12" s="2"/>
      <c r="P12" s="2"/>
      <c r="Q12" s="2"/>
      <c r="R12" s="2"/>
      <c r="S12" s="2"/>
      <c r="T12" s="2"/>
      <c r="U12" s="2"/>
      <c r="V12" s="2"/>
      <c r="W12" s="2"/>
      <c r="X12" s="2"/>
      <c r="Y12" s="2"/>
      <c r="Z12" s="2"/>
      <c r="AA12" s="2"/>
    </row>
    <row r="13" spans="1:27" s="2" customFormat="1" ht="15" customHeight="1" x14ac:dyDescent="0.2">
      <c r="B13" s="259"/>
      <c r="C13" s="10" t="s">
        <v>20</v>
      </c>
      <c r="D13" s="261" t="s">
        <v>21</v>
      </c>
      <c r="E13" s="261"/>
      <c r="F13" s="261"/>
      <c r="G13" s="261"/>
      <c r="H13" s="261"/>
      <c r="I13" s="261"/>
      <c r="J13" s="261"/>
      <c r="K13" s="261"/>
      <c r="L13" s="261"/>
      <c r="M13" s="262"/>
    </row>
    <row r="14" spans="1:27" s="2" customFormat="1" ht="15" customHeight="1" x14ac:dyDescent="0.2">
      <c r="B14" s="259"/>
      <c r="C14" s="11" t="s">
        <v>22</v>
      </c>
      <c r="D14" s="261" t="s">
        <v>22</v>
      </c>
      <c r="E14" s="261"/>
      <c r="F14" s="261"/>
      <c r="G14" s="261"/>
      <c r="H14" s="261"/>
      <c r="I14" s="261"/>
      <c r="J14" s="261"/>
      <c r="K14" s="261"/>
      <c r="L14" s="261"/>
      <c r="M14" s="262"/>
    </row>
    <row r="15" spans="1:27" s="2" customFormat="1" ht="15" customHeight="1" thickBot="1" x14ac:dyDescent="0.25">
      <c r="B15" s="260"/>
      <c r="C15" s="12"/>
      <c r="D15" s="263"/>
      <c r="E15" s="263"/>
      <c r="F15" s="263"/>
      <c r="G15" s="263"/>
      <c r="H15" s="263"/>
      <c r="I15" s="263"/>
      <c r="J15" s="263"/>
      <c r="K15" s="263"/>
      <c r="L15" s="263"/>
      <c r="M15" s="264"/>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7"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Pipeline Venting. U.S. Department of Energy, National Energy Technology Laboratory. Last Updated: October 2018 (version 01). www.netl.doe.gov/LCA (http://www.netl.doe.gov/LCA)</v>
      </c>
      <c r="D24" s="257"/>
      <c r="E24" s="257"/>
      <c r="F24" s="257"/>
      <c r="G24" s="257"/>
      <c r="H24" s="257"/>
      <c r="I24" s="257"/>
      <c r="J24" s="257"/>
      <c r="K24" s="257"/>
      <c r="L24" s="257"/>
      <c r="M24" s="257"/>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8" t="s">
        <v>333</v>
      </c>
      <c r="D29" s="258"/>
      <c r="E29" s="258"/>
      <c r="F29" s="258"/>
      <c r="G29" s="258"/>
      <c r="H29" s="258"/>
      <c r="I29" s="258"/>
      <c r="J29" s="258"/>
      <c r="K29" s="258"/>
      <c r="L29" s="258"/>
      <c r="M29" s="258"/>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68"/>
  <sheetViews>
    <sheetView showGridLines="0" topLeftCell="A22" zoomScaleNormal="100" zoomScalePageLayoutView="40" workbookViewId="0"/>
  </sheetViews>
  <sheetFormatPr defaultColWidth="9.140625" defaultRowHeight="12.75" x14ac:dyDescent="0.2"/>
  <cols>
    <col min="1" max="1" width="1.85546875" style="2" customWidth="1"/>
    <col min="2" max="2" width="3.5703125" style="66"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5" t="s">
        <v>0</v>
      </c>
      <c r="C1" s="265"/>
      <c r="D1" s="265"/>
      <c r="E1" s="265"/>
      <c r="F1" s="265"/>
      <c r="G1" s="265"/>
      <c r="H1" s="265"/>
      <c r="I1" s="265"/>
      <c r="J1" s="265"/>
      <c r="K1" s="265"/>
      <c r="L1" s="265"/>
      <c r="M1" s="265"/>
      <c r="N1" s="265"/>
      <c r="O1" s="265"/>
      <c r="P1" s="265"/>
      <c r="Q1" s="265"/>
    </row>
    <row r="2" spans="1:25" ht="20.25" x14ac:dyDescent="0.3">
      <c r="B2" s="265" t="s">
        <v>38</v>
      </c>
      <c r="C2" s="265"/>
      <c r="D2" s="265"/>
      <c r="E2" s="265"/>
      <c r="F2" s="265"/>
      <c r="G2" s="265"/>
      <c r="H2" s="265"/>
      <c r="I2" s="265"/>
      <c r="J2" s="265"/>
      <c r="K2" s="265"/>
      <c r="L2" s="265"/>
      <c r="M2" s="265"/>
      <c r="N2" s="265"/>
      <c r="O2" s="265"/>
      <c r="P2" s="265"/>
      <c r="Q2" s="265"/>
    </row>
    <row r="3" spans="1:25" ht="5.25" customHeight="1" x14ac:dyDescent="0.2">
      <c r="B3" s="6"/>
      <c r="C3" s="2"/>
      <c r="D3" s="2"/>
      <c r="E3" s="2"/>
      <c r="F3" s="2"/>
      <c r="G3" s="2"/>
      <c r="H3" s="2"/>
      <c r="J3" s="2"/>
      <c r="K3" s="2"/>
      <c r="L3" s="2"/>
      <c r="M3" s="2"/>
      <c r="N3" s="2"/>
      <c r="O3" s="2"/>
      <c r="P3" s="2"/>
    </row>
    <row r="4" spans="1:25" ht="13.5" thickBot="1" x14ac:dyDescent="0.25">
      <c r="B4" s="300" t="s">
        <v>39</v>
      </c>
      <c r="C4" s="300"/>
      <c r="D4" s="304" t="s">
        <v>410</v>
      </c>
      <c r="E4" s="305"/>
      <c r="F4" s="2"/>
      <c r="G4" s="2"/>
      <c r="H4" s="2"/>
      <c r="J4" s="2"/>
      <c r="K4" s="2"/>
      <c r="L4" s="2"/>
      <c r="M4" s="2"/>
      <c r="N4" s="2"/>
      <c r="O4" s="2"/>
      <c r="P4" s="2"/>
    </row>
    <row r="5" spans="1:25" ht="13.5" thickBot="1" x14ac:dyDescent="0.25">
      <c r="B5" s="300" t="s">
        <v>40</v>
      </c>
      <c r="C5" s="300"/>
      <c r="D5" s="18">
        <v>1</v>
      </c>
      <c r="E5" s="19" t="s">
        <v>41</v>
      </c>
      <c r="F5" s="20" t="s">
        <v>42</v>
      </c>
      <c r="G5" s="306" t="s">
        <v>316</v>
      </c>
      <c r="H5" s="306"/>
      <c r="I5" s="306"/>
      <c r="J5" s="306"/>
      <c r="K5" s="2"/>
      <c r="L5" s="2"/>
      <c r="M5" s="21" t="s">
        <v>17</v>
      </c>
      <c r="N5" s="22" t="str">
        <f>DQI!I14</f>
        <v>1,2,2,3,1</v>
      </c>
      <c r="O5" s="23"/>
      <c r="P5" s="14" t="s">
        <v>43</v>
      </c>
    </row>
    <row r="6" spans="1:25" ht="27.75" customHeight="1" x14ac:dyDescent="0.2">
      <c r="B6" s="307" t="s">
        <v>44</v>
      </c>
      <c r="C6" s="308"/>
      <c r="D6" s="309" t="s">
        <v>426</v>
      </c>
      <c r="E6" s="310"/>
      <c r="F6" s="310"/>
      <c r="G6" s="310"/>
      <c r="H6" s="310"/>
      <c r="I6" s="310"/>
      <c r="J6" s="310"/>
      <c r="K6" s="310"/>
      <c r="L6" s="310"/>
      <c r="M6" s="310"/>
      <c r="N6" s="310"/>
      <c r="O6" s="311"/>
      <c r="P6" s="24"/>
    </row>
    <row r="7" spans="1:25" ht="13.5" thickBot="1" x14ac:dyDescent="0.25">
      <c r="B7" s="6"/>
      <c r="C7" s="2"/>
      <c r="D7" s="2"/>
      <c r="E7" s="2"/>
      <c r="F7" s="2"/>
      <c r="G7" s="2"/>
      <c r="H7" s="2"/>
      <c r="J7" s="2"/>
      <c r="K7" s="2"/>
      <c r="L7" s="2"/>
      <c r="M7" s="2"/>
      <c r="N7" s="2"/>
      <c r="O7" s="2"/>
      <c r="P7" s="2"/>
    </row>
    <row r="8" spans="1:25" s="26" customFormat="1" ht="15.75" customHeight="1" thickBot="1" x14ac:dyDescent="0.25">
      <c r="A8" s="25"/>
      <c r="B8" s="279" t="s">
        <v>45</v>
      </c>
      <c r="C8" s="280"/>
      <c r="D8" s="280"/>
      <c r="E8" s="280"/>
      <c r="F8" s="280"/>
      <c r="G8" s="280"/>
      <c r="H8" s="280"/>
      <c r="I8" s="280"/>
      <c r="J8" s="280"/>
      <c r="K8" s="280"/>
      <c r="L8" s="280"/>
      <c r="M8" s="280"/>
      <c r="N8" s="280"/>
      <c r="O8" s="280"/>
      <c r="P8" s="280"/>
      <c r="Q8" s="281"/>
      <c r="R8" s="25"/>
      <c r="S8" s="25"/>
      <c r="T8" s="25"/>
      <c r="U8" s="25"/>
      <c r="V8" s="25"/>
      <c r="W8" s="25"/>
      <c r="X8" s="25"/>
      <c r="Y8" s="25"/>
    </row>
    <row r="9" spans="1:25" x14ac:dyDescent="0.2">
      <c r="B9" s="6"/>
      <c r="C9" s="2"/>
      <c r="D9" s="2"/>
      <c r="E9" s="2"/>
      <c r="F9" s="2"/>
      <c r="G9" s="2"/>
      <c r="H9" s="2"/>
      <c r="J9" s="2"/>
      <c r="K9" s="2"/>
      <c r="L9" s="2"/>
      <c r="M9" s="2"/>
      <c r="N9" s="2"/>
      <c r="O9" s="2"/>
      <c r="P9" s="2"/>
    </row>
    <row r="10" spans="1:25" x14ac:dyDescent="0.2">
      <c r="B10" s="300" t="s">
        <v>46</v>
      </c>
      <c r="C10" s="300"/>
      <c r="D10" s="312" t="s">
        <v>317</v>
      </c>
      <c r="E10" s="299"/>
      <c r="F10" s="2"/>
      <c r="G10" s="27" t="s">
        <v>47</v>
      </c>
      <c r="H10" s="28"/>
      <c r="I10" s="28"/>
      <c r="J10" s="28"/>
      <c r="K10" s="28"/>
      <c r="L10" s="28"/>
      <c r="M10" s="28"/>
      <c r="N10" s="28"/>
      <c r="O10" s="29"/>
      <c r="P10" s="2"/>
    </row>
    <row r="11" spans="1:25" x14ac:dyDescent="0.2">
      <c r="B11" s="296" t="s">
        <v>48</v>
      </c>
      <c r="C11" s="297"/>
      <c r="D11" s="298" t="s">
        <v>317</v>
      </c>
      <c r="E11" s="299"/>
      <c r="F11" s="2"/>
      <c r="G11" s="30" t="str">
        <f>CONCATENATE("Reference Flow: ",D5," ",E5," of ",G5)</f>
        <v>Reference Flow: 1 kg of natural gas</v>
      </c>
      <c r="H11" s="31"/>
      <c r="I11" s="31"/>
      <c r="J11" s="31"/>
      <c r="K11" s="31"/>
      <c r="L11" s="31"/>
      <c r="M11" s="31"/>
      <c r="N11" s="31"/>
      <c r="O11" s="32"/>
      <c r="P11" s="2"/>
    </row>
    <row r="12" spans="1:25" x14ac:dyDescent="0.2">
      <c r="B12" s="300" t="s">
        <v>49</v>
      </c>
      <c r="C12" s="300"/>
      <c r="D12" s="291">
        <v>2016</v>
      </c>
      <c r="E12" s="291"/>
      <c r="F12" s="2"/>
      <c r="G12" s="30"/>
      <c r="H12" s="31"/>
      <c r="I12" s="31"/>
      <c r="J12" s="31"/>
      <c r="K12" s="31"/>
      <c r="L12" s="31"/>
      <c r="M12" s="31"/>
      <c r="N12" s="31"/>
      <c r="O12" s="32"/>
      <c r="P12" s="2"/>
    </row>
    <row r="13" spans="1:25" ht="12.75" customHeight="1" x14ac:dyDescent="0.2">
      <c r="B13" s="300" t="s">
        <v>50</v>
      </c>
      <c r="C13" s="300"/>
      <c r="D13" s="291" t="s">
        <v>101</v>
      </c>
      <c r="E13" s="291"/>
      <c r="F13" s="2"/>
      <c r="G13" s="301" t="s">
        <v>413</v>
      </c>
      <c r="H13" s="302"/>
      <c r="I13" s="302"/>
      <c r="J13" s="302"/>
      <c r="K13" s="302"/>
      <c r="L13" s="302"/>
      <c r="M13" s="302"/>
      <c r="N13" s="302"/>
      <c r="O13" s="303"/>
      <c r="P13" s="2"/>
    </row>
    <row r="14" spans="1:25" x14ac:dyDescent="0.2">
      <c r="B14" s="300" t="s">
        <v>51</v>
      </c>
      <c r="C14" s="300"/>
      <c r="D14" s="291" t="s">
        <v>98</v>
      </c>
      <c r="E14" s="291"/>
      <c r="F14" s="2"/>
      <c r="G14" s="301"/>
      <c r="H14" s="302"/>
      <c r="I14" s="302"/>
      <c r="J14" s="302"/>
      <c r="K14" s="302"/>
      <c r="L14" s="302"/>
      <c r="M14" s="302"/>
      <c r="N14" s="302"/>
      <c r="O14" s="303"/>
      <c r="P14" s="2"/>
    </row>
    <row r="15" spans="1:25" x14ac:dyDescent="0.2">
      <c r="B15" s="300" t="s">
        <v>52</v>
      </c>
      <c r="C15" s="300"/>
      <c r="D15" s="291" t="s">
        <v>318</v>
      </c>
      <c r="E15" s="291"/>
      <c r="F15" s="2"/>
      <c r="G15" s="301"/>
      <c r="H15" s="302"/>
      <c r="I15" s="302"/>
      <c r="J15" s="302"/>
      <c r="K15" s="302"/>
      <c r="L15" s="302"/>
      <c r="M15" s="302"/>
      <c r="N15" s="302"/>
      <c r="O15" s="303"/>
      <c r="P15" s="2"/>
    </row>
    <row r="16" spans="1:25" x14ac:dyDescent="0.2">
      <c r="B16" s="300" t="s">
        <v>53</v>
      </c>
      <c r="C16" s="300"/>
      <c r="D16" s="291" t="s">
        <v>94</v>
      </c>
      <c r="E16" s="291"/>
      <c r="F16" s="2"/>
      <c r="G16" s="301"/>
      <c r="H16" s="302"/>
      <c r="I16" s="302"/>
      <c r="J16" s="302"/>
      <c r="K16" s="302"/>
      <c r="L16" s="302"/>
      <c r="M16" s="302"/>
      <c r="N16" s="302"/>
      <c r="O16" s="303"/>
      <c r="P16" s="2"/>
    </row>
    <row r="17" spans="1:25" ht="23.45" customHeight="1" x14ac:dyDescent="0.2">
      <c r="B17" s="276" t="s">
        <v>54</v>
      </c>
      <c r="C17" s="278"/>
      <c r="D17" s="295"/>
      <c r="E17" s="295"/>
      <c r="F17" s="2"/>
      <c r="G17" s="33" t="s">
        <v>411</v>
      </c>
      <c r="H17" s="34"/>
      <c r="I17" s="34"/>
      <c r="J17" s="34"/>
      <c r="K17" s="34"/>
      <c r="L17" s="34"/>
      <c r="M17" s="34"/>
      <c r="N17" s="34"/>
      <c r="O17" s="3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6" customFormat="1" ht="15.75" customHeight="1" thickBot="1" x14ac:dyDescent="0.25">
      <c r="A20" s="25"/>
      <c r="B20" s="279" t="s">
        <v>55</v>
      </c>
      <c r="C20" s="280"/>
      <c r="D20" s="280"/>
      <c r="E20" s="280"/>
      <c r="F20" s="280"/>
      <c r="G20" s="280"/>
      <c r="H20" s="280"/>
      <c r="I20" s="280"/>
      <c r="J20" s="280"/>
      <c r="K20" s="280"/>
      <c r="L20" s="280"/>
      <c r="M20" s="280"/>
      <c r="N20" s="280"/>
      <c r="O20" s="280"/>
      <c r="P20" s="280"/>
      <c r="Q20" s="281"/>
      <c r="R20" s="25"/>
      <c r="S20" s="25"/>
      <c r="T20" s="25"/>
      <c r="U20" s="25"/>
      <c r="V20" s="25"/>
      <c r="W20" s="25"/>
      <c r="X20" s="25"/>
      <c r="Y20" s="25"/>
    </row>
    <row r="21" spans="1:25" x14ac:dyDescent="0.2">
      <c r="B21" s="6"/>
      <c r="C21" s="2"/>
      <c r="D21" s="2"/>
      <c r="E21" s="2"/>
      <c r="F21" s="2"/>
      <c r="G21" s="36" t="s">
        <v>56</v>
      </c>
      <c r="H21" s="2"/>
      <c r="J21" s="2"/>
      <c r="K21" s="2"/>
      <c r="L21" s="2"/>
      <c r="M21" s="2"/>
      <c r="N21" s="2"/>
      <c r="O21" s="2"/>
      <c r="P21" s="2"/>
    </row>
    <row r="22" spans="1:25" x14ac:dyDescent="0.2">
      <c r="B22" s="6"/>
      <c r="C22" s="37" t="s">
        <v>57</v>
      </c>
      <c r="D22" s="37" t="s">
        <v>58</v>
      </c>
      <c r="E22" s="37" t="s">
        <v>59</v>
      </c>
      <c r="F22" s="37" t="s">
        <v>60</v>
      </c>
      <c r="G22" s="37" t="s">
        <v>61</v>
      </c>
      <c r="H22" s="37" t="s">
        <v>62</v>
      </c>
      <c r="I22" s="37" t="s">
        <v>63</v>
      </c>
      <c r="J22" s="282" t="s">
        <v>64</v>
      </c>
      <c r="K22" s="282"/>
      <c r="L22" s="282"/>
      <c r="M22" s="282"/>
      <c r="N22" s="282"/>
      <c r="O22" s="282"/>
      <c r="P22" s="282"/>
      <c r="Q22" s="282"/>
    </row>
    <row r="23" spans="1:25" x14ac:dyDescent="0.2">
      <c r="B23" s="14"/>
      <c r="C23" s="249" t="s">
        <v>344</v>
      </c>
      <c r="D23" s="237"/>
      <c r="E23" s="238">
        <f>PS!D8</f>
        <v>8276.1350699319992</v>
      </c>
      <c r="F23" s="239">
        <f>PS!C8</f>
        <v>6857.9778434966001</v>
      </c>
      <c r="G23" s="239">
        <f>PS!E8</f>
        <v>9625.7466269999986</v>
      </c>
      <c r="H23" s="240" t="s">
        <v>391</v>
      </c>
      <c r="I23" s="241">
        <v>1</v>
      </c>
      <c r="J23" s="250" t="s">
        <v>355</v>
      </c>
      <c r="K23" s="251"/>
      <c r="L23" s="251"/>
      <c r="M23" s="251"/>
      <c r="N23" s="251"/>
      <c r="O23" s="251"/>
      <c r="P23" s="251"/>
      <c r="Q23" s="251"/>
    </row>
    <row r="24" spans="1:25" x14ac:dyDescent="0.2">
      <c r="B24" s="14"/>
      <c r="C24" s="249" t="s">
        <v>346</v>
      </c>
      <c r="D24" s="237"/>
      <c r="E24" s="238">
        <f>PS!D9</f>
        <v>1328224604.2894325</v>
      </c>
      <c r="F24" s="239">
        <f>PS!C9</f>
        <v>869530876.70279515</v>
      </c>
      <c r="G24" s="239">
        <f>PS!E9</f>
        <v>1875604067.330688</v>
      </c>
      <c r="H24" s="240" t="s">
        <v>392</v>
      </c>
      <c r="I24" s="241">
        <v>1</v>
      </c>
      <c r="J24" s="292" t="s">
        <v>356</v>
      </c>
      <c r="K24" s="293"/>
      <c r="L24" s="293"/>
      <c r="M24" s="293"/>
      <c r="N24" s="293"/>
      <c r="O24" s="293"/>
      <c r="P24" s="293"/>
      <c r="Q24" s="294"/>
    </row>
    <row r="25" spans="1:25" x14ac:dyDescent="0.2">
      <c r="B25" s="14"/>
      <c r="C25" s="249" t="s">
        <v>345</v>
      </c>
      <c r="D25" s="237" t="s">
        <v>414</v>
      </c>
      <c r="E25" s="238">
        <f>E24*1000*0.042/2.205</f>
        <v>25299516272.179668</v>
      </c>
      <c r="F25" s="238">
        <f t="shared" ref="F25:G25" si="0">F24*1000*0.042/2.205</f>
        <v>16562492889.577053</v>
      </c>
      <c r="G25" s="238">
        <f t="shared" si="0"/>
        <v>35725791758.679771</v>
      </c>
      <c r="H25" s="240" t="s">
        <v>41</v>
      </c>
      <c r="I25" s="241"/>
      <c r="J25" s="242" t="s">
        <v>390</v>
      </c>
      <c r="K25" s="242"/>
      <c r="L25" s="242"/>
      <c r="M25" s="242"/>
      <c r="N25" s="242"/>
      <c r="O25" s="242"/>
      <c r="P25" s="242"/>
      <c r="Q25" s="242"/>
    </row>
    <row r="26" spans="1:25" x14ac:dyDescent="0.2">
      <c r="B26" s="14"/>
      <c r="C26" s="249" t="s">
        <v>342</v>
      </c>
      <c r="D26" s="237"/>
      <c r="E26" s="238">
        <f>PS!D10</f>
        <v>0.73415595693918156</v>
      </c>
      <c r="F26" s="239">
        <f>PS!C10</f>
        <v>0.73076369026073684</v>
      </c>
      <c r="G26" s="239">
        <f>PS!E10</f>
        <v>0.73754822361762629</v>
      </c>
      <c r="H26" s="252" t="s">
        <v>393</v>
      </c>
      <c r="I26" s="241">
        <v>2</v>
      </c>
      <c r="J26" s="290" t="s">
        <v>357</v>
      </c>
      <c r="K26" s="290"/>
      <c r="L26" s="290"/>
      <c r="M26" s="290"/>
      <c r="N26" s="290"/>
      <c r="O26" s="290"/>
      <c r="P26" s="290"/>
      <c r="Q26" s="290"/>
    </row>
    <row r="27" spans="1:25" x14ac:dyDescent="0.2">
      <c r="B27" s="14"/>
      <c r="C27" s="249" t="s">
        <v>343</v>
      </c>
      <c r="D27" s="237"/>
      <c r="E27" s="238">
        <f>PS!D7</f>
        <v>1433.383659094</v>
      </c>
      <c r="F27" s="239">
        <f>PS!C7</f>
        <v>314.21179500049999</v>
      </c>
      <c r="G27" s="239">
        <f>PS!E7</f>
        <v>3281.0516531289995</v>
      </c>
      <c r="H27" s="240" t="s">
        <v>394</v>
      </c>
      <c r="I27" s="241">
        <v>1</v>
      </c>
      <c r="J27" s="290" t="s">
        <v>353</v>
      </c>
      <c r="K27" s="290"/>
      <c r="L27" s="290"/>
      <c r="M27" s="290"/>
      <c r="N27" s="290"/>
      <c r="O27" s="290"/>
      <c r="P27" s="290"/>
      <c r="Q27" s="290"/>
    </row>
    <row r="28" spans="1:25" x14ac:dyDescent="0.2">
      <c r="B28" s="14"/>
      <c r="C28" s="253" t="s">
        <v>347</v>
      </c>
      <c r="D28" s="237"/>
      <c r="E28" s="238">
        <f>PS!D11</f>
        <v>49.539716263999999</v>
      </c>
      <c r="F28" s="239">
        <f>PS!C11</f>
        <v>1.52E-2</v>
      </c>
      <c r="G28" s="239">
        <f>PS!E11</f>
        <v>171.39430564189999</v>
      </c>
      <c r="H28" s="240" t="s">
        <v>394</v>
      </c>
      <c r="I28" s="241">
        <v>1</v>
      </c>
      <c r="J28" s="292" t="s">
        <v>354</v>
      </c>
      <c r="K28" s="293"/>
      <c r="L28" s="293"/>
      <c r="M28" s="293"/>
      <c r="N28" s="293"/>
      <c r="O28" s="293"/>
      <c r="P28" s="293"/>
      <c r="Q28" s="294"/>
    </row>
    <row r="29" spans="1:25" x14ac:dyDescent="0.2">
      <c r="B29" s="14"/>
      <c r="C29" s="253" t="s">
        <v>348</v>
      </c>
      <c r="D29" s="237"/>
      <c r="E29" s="238">
        <f>PS!D12</f>
        <v>331.17066247599996</v>
      </c>
      <c r="F29" s="239">
        <f>PS!C12</f>
        <v>184.15398725859995</v>
      </c>
      <c r="G29" s="239">
        <f>PS!E12</f>
        <v>509.31460417519997</v>
      </c>
      <c r="H29" s="240" t="s">
        <v>394</v>
      </c>
      <c r="I29" s="241">
        <v>1</v>
      </c>
      <c r="J29" s="243" t="s">
        <v>358</v>
      </c>
      <c r="K29" s="244"/>
      <c r="L29" s="244"/>
      <c r="M29" s="244"/>
      <c r="N29" s="244"/>
      <c r="O29" s="244"/>
      <c r="P29" s="244"/>
      <c r="Q29" s="245"/>
    </row>
    <row r="30" spans="1:25" x14ac:dyDescent="0.2">
      <c r="B30" s="14"/>
      <c r="C30" s="253" t="s">
        <v>349</v>
      </c>
      <c r="D30" s="237"/>
      <c r="E30" s="238">
        <f>PS!D13</f>
        <v>966.32807434799997</v>
      </c>
      <c r="F30" s="239">
        <f>PS!C13</f>
        <v>428.83722723490007</v>
      </c>
      <c r="G30" s="239">
        <f>PS!E13</f>
        <v>1727.5471799160002</v>
      </c>
      <c r="H30" s="240" t="s">
        <v>394</v>
      </c>
      <c r="I30" s="241">
        <v>1</v>
      </c>
      <c r="J30" s="243" t="s">
        <v>359</v>
      </c>
      <c r="K30" s="244"/>
      <c r="L30" s="244"/>
      <c r="M30" s="244"/>
      <c r="N30" s="244"/>
      <c r="O30" s="244"/>
      <c r="P30" s="244"/>
      <c r="Q30" s="245"/>
    </row>
    <row r="31" spans="1:25" x14ac:dyDescent="0.2">
      <c r="B31" s="14"/>
      <c r="C31" s="253" t="s">
        <v>350</v>
      </c>
      <c r="D31" s="237"/>
      <c r="E31" s="238">
        <f>PS!D14</f>
        <v>90.149166047999984</v>
      </c>
      <c r="F31" s="239">
        <f>PS!C14</f>
        <v>25.271520000000006</v>
      </c>
      <c r="G31" s="239">
        <f>PS!E14</f>
        <v>181.5832839723999</v>
      </c>
      <c r="H31" s="240" t="s">
        <v>394</v>
      </c>
      <c r="I31" s="241">
        <v>1</v>
      </c>
      <c r="J31" s="243" t="s">
        <v>360</v>
      </c>
      <c r="K31" s="244"/>
      <c r="L31" s="244"/>
      <c r="M31" s="244"/>
      <c r="N31" s="244"/>
      <c r="O31" s="244"/>
      <c r="P31" s="244"/>
      <c r="Q31" s="245"/>
    </row>
    <row r="32" spans="1:25" x14ac:dyDescent="0.2">
      <c r="B32" s="14"/>
      <c r="C32" s="253" t="s">
        <v>351</v>
      </c>
      <c r="D32" s="237"/>
      <c r="E32" s="238">
        <f>PS!D15</f>
        <v>54.666538689999989</v>
      </c>
      <c r="F32" s="239">
        <f>PS!C15</f>
        <v>28.851466222099997</v>
      </c>
      <c r="G32" s="239">
        <f>PS!E15</f>
        <v>92.889877081999998</v>
      </c>
      <c r="H32" s="240" t="s">
        <v>394</v>
      </c>
      <c r="I32" s="241">
        <v>1</v>
      </c>
      <c r="J32" s="243" t="s">
        <v>361</v>
      </c>
      <c r="K32" s="244"/>
      <c r="L32" s="244"/>
      <c r="M32" s="244"/>
      <c r="N32" s="244"/>
      <c r="O32" s="244"/>
      <c r="P32" s="244"/>
      <c r="Q32" s="245"/>
    </row>
    <row r="33" spans="1:25" x14ac:dyDescent="0.2">
      <c r="B33" s="14"/>
      <c r="C33" s="253" t="s">
        <v>352</v>
      </c>
      <c r="D33" s="237"/>
      <c r="E33" s="238">
        <f>PS!D16</f>
        <v>1460.6781909299993</v>
      </c>
      <c r="F33" s="239">
        <f>PS!C16</f>
        <v>532.9874901497999</v>
      </c>
      <c r="G33" s="239">
        <f>PS!E16</f>
        <v>4565.5700802666997</v>
      </c>
      <c r="H33" s="240" t="s">
        <v>394</v>
      </c>
      <c r="I33" s="241">
        <v>1</v>
      </c>
      <c r="J33" s="243" t="s">
        <v>362</v>
      </c>
      <c r="K33" s="244"/>
      <c r="L33" s="244"/>
      <c r="M33" s="244"/>
      <c r="N33" s="244"/>
      <c r="O33" s="244"/>
      <c r="P33" s="244"/>
      <c r="Q33" s="245"/>
    </row>
    <row r="34" spans="1:25" x14ac:dyDescent="0.2">
      <c r="B34" s="14">
        <f t="shared" ref="B34:B37" si="1">LEN(C34)</f>
        <v>10</v>
      </c>
      <c r="C34" s="246" t="s">
        <v>395</v>
      </c>
      <c r="D34" s="247" t="s">
        <v>415</v>
      </c>
      <c r="E34" s="238">
        <f>E27*1000/$E$26/$E$25/$E$23</f>
        <v>9.3246885418484047E-9</v>
      </c>
      <c r="F34" s="238">
        <f>F27*1000/$F$26/$F$25/$F$23</f>
        <v>3.7855042747885548E-9</v>
      </c>
      <c r="G34" s="238">
        <f>G27*1000/$G$26/$G$25/$G$23</f>
        <v>1.2936189172936422E-8</v>
      </c>
      <c r="H34" s="240" t="s">
        <v>315</v>
      </c>
      <c r="I34" s="241"/>
      <c r="J34" s="290" t="s">
        <v>408</v>
      </c>
      <c r="K34" s="290"/>
      <c r="L34" s="290"/>
      <c r="M34" s="290"/>
      <c r="N34" s="290"/>
      <c r="O34" s="290"/>
      <c r="P34" s="290"/>
      <c r="Q34" s="290"/>
    </row>
    <row r="35" spans="1:25" x14ac:dyDescent="0.2">
      <c r="B35" s="14">
        <f t="shared" si="1"/>
        <v>8</v>
      </c>
      <c r="C35" s="246" t="s">
        <v>396</v>
      </c>
      <c r="D35" s="247" t="s">
        <v>416</v>
      </c>
      <c r="E35" s="238">
        <f>E28*1000/$E$26/$E$25/$E$23</f>
        <v>3.2227409715646002E-10</v>
      </c>
      <c r="F35" s="238">
        <f t="shared" ref="F35:F40" si="2">F28*1000/$F$26/$F$25/$F$23</f>
        <v>1.8312382250543612E-13</v>
      </c>
      <c r="G35" s="238">
        <f t="shared" ref="G35:G40" si="3">G28*1000/$G$26/$G$25/$G$23</f>
        <v>6.7575564037014271E-10</v>
      </c>
      <c r="H35" s="240" t="s">
        <v>315</v>
      </c>
      <c r="I35" s="241"/>
      <c r="J35" s="290" t="s">
        <v>409</v>
      </c>
      <c r="K35" s="290"/>
      <c r="L35" s="290"/>
      <c r="M35" s="290"/>
      <c r="N35" s="290"/>
      <c r="O35" s="290"/>
      <c r="P35" s="290"/>
      <c r="Q35" s="290"/>
    </row>
    <row r="36" spans="1:25" x14ac:dyDescent="0.2">
      <c r="B36" s="14">
        <f t="shared" si="1"/>
        <v>11</v>
      </c>
      <c r="C36" s="246" t="s">
        <v>397</v>
      </c>
      <c r="D36" s="247" t="s">
        <v>417</v>
      </c>
      <c r="E36" s="238">
        <f t="shared" ref="E36:E40" si="4">E29*1000/$E$26/$E$25/$E$23</f>
        <v>2.1543871120577563E-9</v>
      </c>
      <c r="F36" s="238">
        <f t="shared" si="2"/>
        <v>2.2186172418692239E-9</v>
      </c>
      <c r="G36" s="238">
        <f t="shared" si="3"/>
        <v>2.0080726439848527E-9</v>
      </c>
      <c r="H36" s="240" t="s">
        <v>315</v>
      </c>
      <c r="I36" s="241"/>
      <c r="J36" s="290" t="s">
        <v>403</v>
      </c>
      <c r="K36" s="290"/>
      <c r="L36" s="290"/>
      <c r="M36" s="290"/>
      <c r="N36" s="290"/>
      <c r="O36" s="290"/>
      <c r="P36" s="290"/>
      <c r="Q36" s="290"/>
    </row>
    <row r="37" spans="1:25" x14ac:dyDescent="0.2">
      <c r="B37" s="14">
        <f t="shared" si="1"/>
        <v>14</v>
      </c>
      <c r="C37" s="246" t="s">
        <v>398</v>
      </c>
      <c r="D37" s="247" t="s">
        <v>418</v>
      </c>
      <c r="E37" s="238">
        <f t="shared" si="4"/>
        <v>6.2863199711894542E-9</v>
      </c>
      <c r="F37" s="238">
        <f t="shared" si="2"/>
        <v>5.1664679134136328E-9</v>
      </c>
      <c r="G37" s="238">
        <f t="shared" si="3"/>
        <v>6.8111933267658202E-9</v>
      </c>
      <c r="H37" s="240" t="s">
        <v>315</v>
      </c>
      <c r="I37" s="241"/>
      <c r="J37" s="290" t="s">
        <v>404</v>
      </c>
      <c r="K37" s="290"/>
      <c r="L37" s="290"/>
      <c r="M37" s="290"/>
      <c r="N37" s="290"/>
      <c r="O37" s="290"/>
      <c r="P37" s="290"/>
      <c r="Q37" s="290"/>
    </row>
    <row r="38" spans="1:25" x14ac:dyDescent="0.2">
      <c r="B38" s="14">
        <f t="shared" ref="B38:B40" si="5">LEN(C38)</f>
        <v>12</v>
      </c>
      <c r="C38" s="246" t="s">
        <v>399</v>
      </c>
      <c r="D38" s="247" t="s">
        <v>419</v>
      </c>
      <c r="E38" s="238">
        <f t="shared" si="4"/>
        <v>5.8645352231537339E-10</v>
      </c>
      <c r="F38" s="238">
        <f t="shared" si="2"/>
        <v>3.0446166729753817E-10</v>
      </c>
      <c r="G38" s="238">
        <f t="shared" si="3"/>
        <v>7.1592768430507994E-10</v>
      </c>
      <c r="H38" s="240" t="s">
        <v>315</v>
      </c>
      <c r="I38" s="241"/>
      <c r="J38" s="290" t="s">
        <v>405</v>
      </c>
      <c r="K38" s="290"/>
      <c r="L38" s="290"/>
      <c r="M38" s="290"/>
      <c r="N38" s="290"/>
      <c r="O38" s="290"/>
      <c r="P38" s="290"/>
      <c r="Q38" s="290"/>
    </row>
    <row r="39" spans="1:25" x14ac:dyDescent="0.2">
      <c r="B39" s="14">
        <f t="shared" si="5"/>
        <v>14</v>
      </c>
      <c r="C39" s="246" t="s">
        <v>400</v>
      </c>
      <c r="D39" s="247" t="s">
        <v>420</v>
      </c>
      <c r="E39" s="238">
        <f>E32*1000/$E$26/$E$25/$E$23</f>
        <v>3.5562596497531761E-10</v>
      </c>
      <c r="F39" s="238">
        <f t="shared" si="2"/>
        <v>3.4759149864983062E-10</v>
      </c>
      <c r="G39" s="238">
        <f t="shared" si="3"/>
        <v>3.6623654523622307E-10</v>
      </c>
      <c r="H39" s="240" t="s">
        <v>315</v>
      </c>
      <c r="I39" s="241"/>
      <c r="J39" s="290" t="s">
        <v>406</v>
      </c>
      <c r="K39" s="290"/>
      <c r="L39" s="290"/>
      <c r="M39" s="290"/>
      <c r="N39" s="290"/>
      <c r="O39" s="290"/>
      <c r="P39" s="290"/>
      <c r="Q39" s="290"/>
    </row>
    <row r="40" spans="1:25" x14ac:dyDescent="0.2">
      <c r="B40" s="14">
        <f t="shared" si="5"/>
        <v>10</v>
      </c>
      <c r="C40" s="246" t="s">
        <v>401</v>
      </c>
      <c r="D40" s="247" t="s">
        <v>421</v>
      </c>
      <c r="E40" s="238">
        <f t="shared" si="4"/>
        <v>9.5022495225750375E-9</v>
      </c>
      <c r="F40" s="238">
        <f t="shared" si="2"/>
        <v>6.4212306936716994E-9</v>
      </c>
      <c r="G40" s="238">
        <f t="shared" si="3"/>
        <v>1.8000654815752294E-8</v>
      </c>
      <c r="H40" s="240" t="s">
        <v>315</v>
      </c>
      <c r="I40" s="241"/>
      <c r="J40" s="290" t="s">
        <v>407</v>
      </c>
      <c r="K40" s="290"/>
      <c r="L40" s="290"/>
      <c r="M40" s="290"/>
      <c r="N40" s="290"/>
      <c r="O40" s="290"/>
      <c r="P40" s="290"/>
      <c r="Q40" s="290"/>
    </row>
    <row r="41" spans="1:25" ht="26.25" customHeight="1" x14ac:dyDescent="0.2">
      <c r="B41" s="14">
        <f t="shared" ref="B41" si="6">LEN(C41)</f>
        <v>15</v>
      </c>
      <c r="C41" s="246" t="s">
        <v>427</v>
      </c>
      <c r="D41" s="248" t="s">
        <v>402</v>
      </c>
      <c r="E41" s="255">
        <f>SUM(E34:E40)+1</f>
        <v>1.0000000285319988</v>
      </c>
      <c r="F41" s="255">
        <f>SUM(F34:F40)+1</f>
        <v>1.0000000182440565</v>
      </c>
      <c r="G41" s="255">
        <f>SUM(G34:G40)+1</f>
        <v>1.0000000415140298</v>
      </c>
      <c r="H41" s="240" t="s">
        <v>314</v>
      </c>
      <c r="I41" s="241"/>
      <c r="J41" s="290" t="s">
        <v>312</v>
      </c>
      <c r="K41" s="290"/>
      <c r="L41" s="290"/>
      <c r="M41" s="290"/>
      <c r="N41" s="290"/>
      <c r="O41" s="290"/>
      <c r="P41" s="290"/>
      <c r="Q41" s="290"/>
    </row>
    <row r="42" spans="1:25" x14ac:dyDescent="0.2">
      <c r="B42" s="6"/>
      <c r="C42" s="41" t="s">
        <v>65</v>
      </c>
      <c r="D42" s="42" t="s">
        <v>66</v>
      </c>
      <c r="E42" s="39" t="s">
        <v>334</v>
      </c>
      <c r="F42" s="219"/>
      <c r="G42" s="220"/>
      <c r="H42" s="40"/>
      <c r="I42" s="43"/>
      <c r="J42" s="289"/>
      <c r="K42" s="289"/>
      <c r="L42" s="289"/>
      <c r="M42" s="289"/>
      <c r="N42" s="289"/>
      <c r="O42" s="289"/>
      <c r="P42" s="289"/>
      <c r="Q42" s="289"/>
    </row>
    <row r="43" spans="1:25" ht="13.5" thickBot="1" x14ac:dyDescent="0.25">
      <c r="B43" s="6"/>
      <c r="C43" s="2"/>
      <c r="D43" s="2"/>
      <c r="E43" s="2"/>
      <c r="F43" s="2"/>
      <c r="G43" s="2"/>
      <c r="H43" s="2"/>
      <c r="J43" s="2"/>
      <c r="K43" s="2"/>
      <c r="L43" s="2"/>
      <c r="M43" s="2"/>
      <c r="N43" s="2"/>
      <c r="O43" s="2"/>
      <c r="P43" s="2"/>
    </row>
    <row r="44" spans="1:25" s="26" customFormat="1" ht="15.75" customHeight="1" thickBot="1" x14ac:dyDescent="0.25">
      <c r="A44" s="25"/>
      <c r="B44" s="279" t="s">
        <v>67</v>
      </c>
      <c r="C44" s="280"/>
      <c r="D44" s="280"/>
      <c r="E44" s="280"/>
      <c r="F44" s="280"/>
      <c r="G44" s="280"/>
      <c r="H44" s="280"/>
      <c r="I44" s="280"/>
      <c r="J44" s="280"/>
      <c r="K44" s="280"/>
      <c r="L44" s="280"/>
      <c r="M44" s="280"/>
      <c r="N44" s="280"/>
      <c r="O44" s="280"/>
      <c r="P44" s="280"/>
      <c r="Q44" s="281"/>
      <c r="R44" s="25"/>
      <c r="S44" s="25"/>
      <c r="T44" s="25"/>
      <c r="U44" s="25"/>
      <c r="V44" s="25"/>
      <c r="W44" s="25"/>
      <c r="X44" s="25"/>
      <c r="Y44" s="25"/>
    </row>
    <row r="45" spans="1:25" x14ac:dyDescent="0.2">
      <c r="B45" s="6"/>
      <c r="C45" s="2"/>
      <c r="D45" s="2"/>
      <c r="E45" s="2"/>
      <c r="F45" s="2"/>
      <c r="G45" s="2"/>
      <c r="H45" s="36" t="s">
        <v>68</v>
      </c>
      <c r="J45" s="2"/>
      <c r="K45" s="2"/>
      <c r="L45" s="2"/>
      <c r="M45" s="2"/>
      <c r="N45" s="2"/>
      <c r="O45" s="2"/>
      <c r="P45" s="2"/>
    </row>
    <row r="46" spans="1:25" x14ac:dyDescent="0.2">
      <c r="B46" s="6"/>
      <c r="C46" s="37" t="s">
        <v>69</v>
      </c>
      <c r="D46" s="37" t="s">
        <v>70</v>
      </c>
      <c r="E46" s="37" t="s">
        <v>59</v>
      </c>
      <c r="F46" s="37" t="s">
        <v>71</v>
      </c>
      <c r="G46" s="37" t="s">
        <v>69</v>
      </c>
      <c r="H46" s="37" t="s">
        <v>62</v>
      </c>
      <c r="I46" s="37" t="s">
        <v>72</v>
      </c>
      <c r="J46" s="37" t="s">
        <v>73</v>
      </c>
      <c r="K46" s="37" t="s">
        <v>74</v>
      </c>
      <c r="L46" s="37" t="s">
        <v>75</v>
      </c>
      <c r="M46" s="37" t="s">
        <v>63</v>
      </c>
      <c r="N46" s="37" t="s">
        <v>17</v>
      </c>
      <c r="O46" s="282" t="s">
        <v>64</v>
      </c>
      <c r="P46" s="282"/>
      <c r="Q46" s="282"/>
      <c r="X46" s="25"/>
      <c r="Y46" s="25"/>
    </row>
    <row r="47" spans="1:25" ht="14.25" customHeight="1" x14ac:dyDescent="0.2">
      <c r="B47" s="6"/>
      <c r="C47" s="44" t="str">
        <f>C41</f>
        <v>NG_transmission</v>
      </c>
      <c r="D47" s="45" t="s">
        <v>428</v>
      </c>
      <c r="E47" s="46">
        <v>1</v>
      </c>
      <c r="F47" s="46" t="s">
        <v>41</v>
      </c>
      <c r="G47" s="256">
        <f>IF($C47="",1,VLOOKUP($C47,$C$22:$H$42,3,FALSE))</f>
        <v>1.0000000285319988</v>
      </c>
      <c r="H47" s="48" t="str">
        <f>IF($C47="","",VLOOKUP($C47,$C$22:$H$42,6,FALSE))</f>
        <v>kg NG</v>
      </c>
      <c r="I47" s="230">
        <f>IF(D47="","",E47*G47*$D$5)</f>
        <v>1.0000000285319988</v>
      </c>
      <c r="J47" s="46" t="s">
        <v>41</v>
      </c>
      <c r="K47" s="50" t="s">
        <v>91</v>
      </c>
      <c r="L47" s="46"/>
      <c r="M47" s="51"/>
      <c r="N47" s="51"/>
      <c r="O47" s="283" t="s">
        <v>429</v>
      </c>
      <c r="P47" s="283"/>
      <c r="Q47" s="283"/>
      <c r="X47" s="25"/>
      <c r="Y47" s="25"/>
    </row>
    <row r="48" spans="1:25" x14ac:dyDescent="0.2">
      <c r="B48" s="6"/>
      <c r="C48" s="38"/>
      <c r="D48" s="52"/>
      <c r="E48" s="46"/>
      <c r="F48" s="46"/>
      <c r="G48" s="47"/>
      <c r="H48" s="48"/>
      <c r="I48" s="49"/>
      <c r="J48" s="46"/>
      <c r="K48" s="50"/>
      <c r="L48" s="46"/>
      <c r="M48" s="51"/>
      <c r="N48" s="51"/>
      <c r="O48" s="284"/>
      <c r="P48" s="284"/>
      <c r="Q48" s="284"/>
      <c r="X48" s="25"/>
      <c r="Y48" s="25"/>
    </row>
    <row r="49" spans="1:25" x14ac:dyDescent="0.2">
      <c r="B49" s="6"/>
      <c r="C49" s="46"/>
      <c r="D49" s="53"/>
      <c r="E49" s="46"/>
      <c r="F49" s="46"/>
      <c r="G49" s="47">
        <f>IF($C49="",1,VLOOKUP($C49,$C$22:$H$42,3,FALSE))</f>
        <v>1</v>
      </c>
      <c r="H49" s="48" t="str">
        <f>IF($C49="","",VLOOKUP($C49,$C$22:$H$42,6,FALSE))</f>
        <v/>
      </c>
      <c r="I49" s="49" t="str">
        <f t="shared" ref="I49" si="7">IF(D49="","",E49*G49*$D$5)</f>
        <v/>
      </c>
      <c r="J49" s="46"/>
      <c r="K49" s="50"/>
      <c r="L49" s="46"/>
      <c r="M49" s="51"/>
      <c r="N49" s="51"/>
      <c r="O49" s="284"/>
      <c r="P49" s="284"/>
      <c r="Q49" s="284"/>
      <c r="X49" s="25"/>
      <c r="Y49" s="25"/>
    </row>
    <row r="50" spans="1:25" x14ac:dyDescent="0.2">
      <c r="B50" s="6"/>
      <c r="C50" s="54" t="s">
        <v>65</v>
      </c>
      <c r="D50" s="42" t="s">
        <v>66</v>
      </c>
      <c r="E50" s="55" t="s">
        <v>76</v>
      </c>
      <c r="F50" s="42"/>
      <c r="G50" s="42"/>
      <c r="H50" s="42"/>
      <c r="I50" s="55" t="s">
        <v>77</v>
      </c>
      <c r="J50" s="42"/>
      <c r="K50" s="55"/>
      <c r="L50" s="42" t="s">
        <v>78</v>
      </c>
      <c r="M50" s="56"/>
      <c r="N50" s="56"/>
      <c r="O50" s="275"/>
      <c r="P50" s="275"/>
      <c r="Q50" s="275"/>
      <c r="X50" s="25"/>
      <c r="Y50" s="25"/>
    </row>
    <row r="51" spans="1:25" s="2" customFormat="1" ht="13.5" thickBot="1" x14ac:dyDescent="0.25">
      <c r="B51" s="6"/>
      <c r="X51" s="25"/>
      <c r="Y51" s="25"/>
    </row>
    <row r="52" spans="1:25" s="26" customFormat="1" ht="15.75" customHeight="1" thickBot="1" x14ac:dyDescent="0.25">
      <c r="A52" s="25"/>
      <c r="B52" s="279" t="s">
        <v>79</v>
      </c>
      <c r="C52" s="280"/>
      <c r="D52" s="280"/>
      <c r="E52" s="280"/>
      <c r="F52" s="280"/>
      <c r="G52" s="280"/>
      <c r="H52" s="280"/>
      <c r="I52" s="280"/>
      <c r="J52" s="280"/>
      <c r="K52" s="280"/>
      <c r="L52" s="280"/>
      <c r="M52" s="280"/>
      <c r="N52" s="280"/>
      <c r="O52" s="280"/>
      <c r="P52" s="280"/>
      <c r="Q52" s="281"/>
      <c r="R52" s="25"/>
      <c r="S52" s="25"/>
      <c r="T52" s="25"/>
      <c r="U52" s="25"/>
      <c r="V52" s="25"/>
      <c r="W52" s="25"/>
      <c r="X52" s="25"/>
      <c r="Y52" s="25"/>
    </row>
    <row r="53" spans="1:25" x14ac:dyDescent="0.2">
      <c r="B53" s="6"/>
      <c r="C53" s="2"/>
      <c r="D53" s="2"/>
      <c r="E53" s="2"/>
      <c r="F53" s="2"/>
      <c r="G53" s="2"/>
      <c r="H53" s="36" t="s">
        <v>80</v>
      </c>
      <c r="J53" s="2"/>
      <c r="K53" s="2"/>
      <c r="L53" s="2"/>
      <c r="M53" s="2"/>
      <c r="N53" s="2"/>
      <c r="O53" s="2"/>
      <c r="P53" s="2"/>
      <c r="X53" s="25"/>
      <c r="Y53" s="25"/>
    </row>
    <row r="54" spans="1:25" x14ac:dyDescent="0.2">
      <c r="B54" s="6"/>
      <c r="C54" s="37" t="s">
        <v>69</v>
      </c>
      <c r="D54" s="37" t="s">
        <v>70</v>
      </c>
      <c r="E54" s="37" t="s">
        <v>59</v>
      </c>
      <c r="F54" s="37" t="s">
        <v>71</v>
      </c>
      <c r="G54" s="37" t="s">
        <v>69</v>
      </c>
      <c r="H54" s="37" t="s">
        <v>62</v>
      </c>
      <c r="I54" s="37" t="s">
        <v>72</v>
      </c>
      <c r="J54" s="37" t="s">
        <v>73</v>
      </c>
      <c r="K54" s="37" t="s">
        <v>74</v>
      </c>
      <c r="L54" s="37" t="s">
        <v>75</v>
      </c>
      <c r="M54" s="37" t="s">
        <v>63</v>
      </c>
      <c r="N54" s="37" t="s">
        <v>17</v>
      </c>
      <c r="O54" s="282" t="s">
        <v>64</v>
      </c>
      <c r="P54" s="282"/>
      <c r="Q54" s="282"/>
      <c r="X54" s="25"/>
      <c r="Y54" s="25"/>
    </row>
    <row r="55" spans="1:25" x14ac:dyDescent="0.2">
      <c r="B55" s="6"/>
      <c r="C55" s="57"/>
      <c r="D55" s="58" t="s">
        <v>313</v>
      </c>
      <c r="E55" s="59">
        <v>1</v>
      </c>
      <c r="F55" s="59" t="str">
        <f>J55</f>
        <v>kg NG</v>
      </c>
      <c r="G55" s="47">
        <f t="shared" ref="G55:G63" si="8">IF($C55="",1,VLOOKUP($C55,$C$22:$H$42,3,FALSE))</f>
        <v>1</v>
      </c>
      <c r="H55" s="48" t="str">
        <f t="shared" ref="H55:H63" si="9">IF($C55="","",VLOOKUP($C55,$C$22:$H$42,6,FALSE))</f>
        <v/>
      </c>
      <c r="I55" s="49">
        <f t="shared" ref="I55:I63" si="10">IF(D55="","",E55*G55*$D$5)</f>
        <v>1</v>
      </c>
      <c r="J55" s="59" t="s">
        <v>314</v>
      </c>
      <c r="K55" s="50" t="s">
        <v>91</v>
      </c>
      <c r="L55" s="46"/>
      <c r="M55" s="60"/>
      <c r="N55" s="60"/>
      <c r="O55" s="288" t="s">
        <v>81</v>
      </c>
      <c r="P55" s="288"/>
      <c r="Q55" s="288"/>
      <c r="X55" s="25"/>
      <c r="Y55" s="25"/>
    </row>
    <row r="56" spans="1:25" x14ac:dyDescent="0.2">
      <c r="B56" s="6"/>
      <c r="C56" s="38" t="s">
        <v>395</v>
      </c>
      <c r="D56" s="61" t="s">
        <v>335</v>
      </c>
      <c r="E56" s="59">
        <v>1</v>
      </c>
      <c r="F56" s="59" t="str">
        <f t="shared" ref="F56:F62" si="11">J56</f>
        <v>kg NG</v>
      </c>
      <c r="G56" s="47">
        <f t="shared" si="8"/>
        <v>9.3246885418484047E-9</v>
      </c>
      <c r="H56" s="48" t="str">
        <f t="shared" si="9"/>
        <v>kg NG/kg NG</v>
      </c>
      <c r="I56" s="221">
        <f>IF(D56="","",E56*G56*$D$5)</f>
        <v>9.3246885418484047E-9</v>
      </c>
      <c r="J56" s="59" t="s">
        <v>314</v>
      </c>
      <c r="K56" s="50" t="s">
        <v>91</v>
      </c>
      <c r="L56" s="46"/>
      <c r="M56" s="51"/>
      <c r="N56" s="51"/>
      <c r="O56" s="285" t="str">
        <f>J34</f>
        <v>[kg NG/kg NG] Venting of NG from other sources per unit of natural gas through transmission pipeline</v>
      </c>
      <c r="P56" s="286"/>
      <c r="Q56" s="287"/>
      <c r="S56" s="2" t="str">
        <f>CONCATENATE(D56," ",O56)</f>
        <v>Vent_PDhb [to venting and flaring] [kg NG/kg NG] Venting of NG from other sources per unit of natural gas through transmission pipeline</v>
      </c>
      <c r="X56" s="25"/>
      <c r="Y56" s="25"/>
    </row>
    <row r="57" spans="1:25" x14ac:dyDescent="0.2">
      <c r="B57" s="6"/>
      <c r="C57" s="38" t="s">
        <v>396</v>
      </c>
      <c r="D57" s="61" t="s">
        <v>340</v>
      </c>
      <c r="E57" s="59">
        <v>1</v>
      </c>
      <c r="F57" s="59" t="str">
        <f t="shared" si="11"/>
        <v>kg NG</v>
      </c>
      <c r="G57" s="47">
        <f t="shared" si="8"/>
        <v>3.2227409715646002E-10</v>
      </c>
      <c r="H57" s="48" t="str">
        <f t="shared" si="9"/>
        <v>kg NG/kg NG</v>
      </c>
      <c r="I57" s="221">
        <f t="shared" si="10"/>
        <v>3.2227409715646002E-10</v>
      </c>
      <c r="J57" s="59" t="s">
        <v>314</v>
      </c>
      <c r="K57" s="50" t="s">
        <v>91</v>
      </c>
      <c r="L57" s="46"/>
      <c r="M57" s="51"/>
      <c r="N57" s="51"/>
      <c r="O57" s="285" t="str">
        <f t="shared" ref="O57:O62" si="12">J35</f>
        <v>[kg NG/kg NG] Venting of NG from emergency shutdowns per unit of natural gas through transmission pipeline</v>
      </c>
      <c r="P57" s="286"/>
      <c r="Q57" s="287"/>
      <c r="S57" s="2" t="str">
        <f t="shared" ref="S57:S62" si="13">CONCATENATE(D57," ",O57)</f>
        <v>Vent_PDib [to venting and flaring] [kg NG/kg NG] Venting of NG from emergency shutdowns per unit of natural gas through transmission pipeline</v>
      </c>
      <c r="X57" s="25"/>
      <c r="Y57" s="25"/>
    </row>
    <row r="58" spans="1:25" x14ac:dyDescent="0.2">
      <c r="B58" s="6"/>
      <c r="C58" s="38" t="s">
        <v>397</v>
      </c>
      <c r="D58" s="61" t="s">
        <v>336</v>
      </c>
      <c r="E58" s="59">
        <v>1</v>
      </c>
      <c r="F58" s="59" t="str">
        <f t="shared" si="11"/>
        <v>kg NG</v>
      </c>
      <c r="G58" s="47">
        <f t="shared" si="8"/>
        <v>2.1543871120577563E-9</v>
      </c>
      <c r="H58" s="48" t="str">
        <f t="shared" si="9"/>
        <v>kg NG/kg NG</v>
      </c>
      <c r="I58" s="221">
        <f t="shared" si="10"/>
        <v>2.1543871120577563E-9</v>
      </c>
      <c r="J58" s="59" t="s">
        <v>314</v>
      </c>
      <c r="K58" s="50" t="s">
        <v>91</v>
      </c>
      <c r="L58" s="46"/>
      <c r="M58" s="51"/>
      <c r="N58" s="51"/>
      <c r="O58" s="285" t="str">
        <f t="shared" si="12"/>
        <v>[kg NG/kg NG] Venting of NG from replacement or repair per unit of natural gas through transmission pipeline</v>
      </c>
      <c r="P58" s="286"/>
      <c r="Q58" s="287"/>
      <c r="S58" s="2" t="str">
        <f t="shared" si="13"/>
        <v>Vent_PDlb [to venting and flaring] [kg NG/kg NG] Venting of NG from replacement or repair per unit of natural gas through transmission pipeline</v>
      </c>
      <c r="X58" s="25"/>
      <c r="Y58" s="25"/>
    </row>
    <row r="59" spans="1:25" x14ac:dyDescent="0.2">
      <c r="B59" s="6"/>
      <c r="C59" s="38" t="s">
        <v>398</v>
      </c>
      <c r="D59" s="61" t="s">
        <v>339</v>
      </c>
      <c r="E59" s="59">
        <v>1</v>
      </c>
      <c r="F59" s="59" t="str">
        <f t="shared" si="11"/>
        <v>kg NG</v>
      </c>
      <c r="G59" s="47">
        <f t="shared" si="8"/>
        <v>6.2863199711894542E-9</v>
      </c>
      <c r="H59" s="48" t="str">
        <f t="shared" si="9"/>
        <v>kg NG/kg NG</v>
      </c>
      <c r="I59" s="221">
        <f t="shared" si="10"/>
        <v>6.2863199711894542E-9</v>
      </c>
      <c r="J59" s="59" t="s">
        <v>314</v>
      </c>
      <c r="K59" s="50" t="s">
        <v>91</v>
      </c>
      <c r="L59" s="46"/>
      <c r="M59" s="51"/>
      <c r="N59" s="51"/>
      <c r="O59" s="285" t="str">
        <f t="shared" si="12"/>
        <v>[kg NG/kg NG] Venting of NG from new construction or modification per unit of natural gas through transmission pipeline</v>
      </c>
      <c r="P59" s="286"/>
      <c r="Q59" s="287"/>
      <c r="S59" s="2" t="str">
        <f t="shared" si="13"/>
        <v>Vent_BDother [to venting and flaring] [kg NG/kg NG] Venting of NG from new construction or modification per unit of natural gas through transmission pipeline</v>
      </c>
      <c r="X59" s="25"/>
      <c r="Y59" s="25"/>
    </row>
    <row r="60" spans="1:25" x14ac:dyDescent="0.2">
      <c r="B60" s="6"/>
      <c r="C60" s="38" t="s">
        <v>399</v>
      </c>
      <c r="D60" s="61" t="s">
        <v>338</v>
      </c>
      <c r="E60" s="59">
        <v>1</v>
      </c>
      <c r="F60" s="59" t="str">
        <f t="shared" si="11"/>
        <v>kg NG</v>
      </c>
      <c r="G60" s="47">
        <f t="shared" si="8"/>
        <v>5.8645352231537339E-10</v>
      </c>
      <c r="H60" s="48" t="str">
        <f t="shared" si="9"/>
        <v>kg NG/kg NG</v>
      </c>
      <c r="I60" s="221">
        <f t="shared" si="10"/>
        <v>5.8645352231537339E-10</v>
      </c>
      <c r="J60" s="59" t="s">
        <v>314</v>
      </c>
      <c r="K60" s="50" t="s">
        <v>91</v>
      </c>
      <c r="L60" s="46"/>
      <c r="M60" s="51"/>
      <c r="N60" s="51"/>
      <c r="O60" s="285" t="str">
        <f t="shared" si="12"/>
        <v>[kg NG/kg NG] Venting of NG from operational precaution per unit of natural gas through transmission pipeline</v>
      </c>
      <c r="P60" s="286"/>
      <c r="Q60" s="287"/>
      <c r="S60" s="2" t="str">
        <f t="shared" si="13"/>
        <v>Vent_BDcomp [to venting and flaring] [kg NG/kg NG] Venting of NG from operational precaution per unit of natural gas through transmission pipeline</v>
      </c>
      <c r="X60" s="25"/>
      <c r="Y60" s="25"/>
    </row>
    <row r="61" spans="1:25" x14ac:dyDescent="0.2">
      <c r="B61" s="6"/>
      <c r="C61" s="38" t="s">
        <v>400</v>
      </c>
      <c r="D61" s="61" t="s">
        <v>337</v>
      </c>
      <c r="E61" s="59">
        <v>1</v>
      </c>
      <c r="F61" s="59" t="str">
        <f t="shared" si="11"/>
        <v>kg NG</v>
      </c>
      <c r="G61" s="47">
        <f t="shared" si="8"/>
        <v>3.5562596497531761E-10</v>
      </c>
      <c r="H61" s="48" t="str">
        <f t="shared" si="9"/>
        <v>kg NG/kg NG</v>
      </c>
      <c r="I61" s="221">
        <f t="shared" si="10"/>
        <v>3.5562596497531761E-10</v>
      </c>
      <c r="J61" s="59" t="s">
        <v>314</v>
      </c>
      <c r="K61" s="50" t="s">
        <v>91</v>
      </c>
      <c r="L61" s="46"/>
      <c r="M61" s="51"/>
      <c r="N61" s="51"/>
      <c r="O61" s="285" t="str">
        <f t="shared" si="12"/>
        <v>[kg NG/kg NG] Venting of NG from pipeline integrity work per unit of natural gas through transmission pipeline</v>
      </c>
      <c r="P61" s="286"/>
      <c r="Q61" s="287"/>
      <c r="S61" s="2" t="str">
        <f t="shared" si="13"/>
        <v>Vent_BDesd [to venting and flaring] [kg NG/kg NG] Venting of NG from pipeline integrity work per unit of natural gas through transmission pipeline</v>
      </c>
      <c r="X61" s="25"/>
      <c r="Y61" s="25"/>
    </row>
    <row r="62" spans="1:25" x14ac:dyDescent="0.2">
      <c r="B62" s="6"/>
      <c r="C62" s="38" t="s">
        <v>401</v>
      </c>
      <c r="D62" s="61" t="s">
        <v>341</v>
      </c>
      <c r="E62" s="59">
        <v>1</v>
      </c>
      <c r="F62" s="59" t="str">
        <f t="shared" si="11"/>
        <v>kg NG</v>
      </c>
      <c r="G62" s="47">
        <f t="shared" si="8"/>
        <v>9.5022495225750375E-9</v>
      </c>
      <c r="H62" s="48" t="str">
        <f t="shared" si="9"/>
        <v>kg NG/kg NG</v>
      </c>
      <c r="I62" s="221">
        <f t="shared" si="10"/>
        <v>9.5022495225750375E-9</v>
      </c>
      <c r="J62" s="59" t="s">
        <v>314</v>
      </c>
      <c r="K62" s="50" t="s">
        <v>91</v>
      </c>
      <c r="L62" s="46"/>
      <c r="M62" s="51"/>
      <c r="N62" s="51"/>
      <c r="O62" s="285" t="str">
        <f t="shared" si="12"/>
        <v>[kg NG/kg NG] Venting of NG from pipeline maintenance per unit of natural gas through transmission pipeline</v>
      </c>
      <c r="P62" s="286"/>
      <c r="Q62" s="287"/>
      <c r="S62" s="2" t="str">
        <f t="shared" si="13"/>
        <v>Vent_BDfacpip [to venting and flaring] [kg NG/kg NG] Venting of NG from pipeline maintenance per unit of natural gas through transmission pipeline</v>
      </c>
      <c r="X62" s="25"/>
      <c r="Y62" s="25"/>
    </row>
    <row r="63" spans="1:25" x14ac:dyDescent="0.2">
      <c r="B63" s="6"/>
      <c r="C63" s="53"/>
      <c r="D63" s="61"/>
      <c r="E63" s="59"/>
      <c r="F63" s="59"/>
      <c r="G63" s="47">
        <f t="shared" si="8"/>
        <v>1</v>
      </c>
      <c r="H63" s="48" t="str">
        <f t="shared" si="9"/>
        <v/>
      </c>
      <c r="I63" s="49" t="str">
        <f t="shared" si="10"/>
        <v/>
      </c>
      <c r="J63" s="59"/>
      <c r="K63" s="50"/>
      <c r="L63" s="46"/>
      <c r="M63" s="51"/>
      <c r="N63" s="51"/>
      <c r="O63" s="288"/>
      <c r="P63" s="288"/>
      <c r="Q63" s="288"/>
      <c r="X63" s="25"/>
      <c r="Y63" s="25"/>
    </row>
    <row r="64" spans="1:25" x14ac:dyDescent="0.2">
      <c r="B64" s="6"/>
      <c r="C64" s="54" t="s">
        <v>65</v>
      </c>
      <c r="D64" s="62" t="s">
        <v>66</v>
      </c>
      <c r="E64" s="55" t="s">
        <v>76</v>
      </c>
      <c r="F64" s="59"/>
      <c r="G64" s="63"/>
      <c r="H64" s="64"/>
      <c r="I64" s="64"/>
      <c r="J64" s="42"/>
      <c r="K64" s="55"/>
      <c r="L64" s="42" t="s">
        <v>78</v>
      </c>
      <c r="M64" s="56"/>
      <c r="N64" s="56"/>
      <c r="O64" s="275"/>
      <c r="P64" s="275"/>
      <c r="Q64" s="275"/>
      <c r="X64" s="25"/>
      <c r="Y64" s="25"/>
    </row>
    <row r="65" spans="2:25" x14ac:dyDescent="0.2">
      <c r="B65" s="6"/>
      <c r="C65" s="2"/>
      <c r="D65" s="2"/>
      <c r="E65" s="2"/>
      <c r="F65" s="2"/>
      <c r="G65" s="2"/>
      <c r="H65" s="2"/>
      <c r="J65" s="2"/>
      <c r="K65" s="2"/>
      <c r="L65" s="2"/>
      <c r="M65" s="2"/>
      <c r="N65" s="2"/>
      <c r="O65" s="2"/>
      <c r="P65" s="2"/>
      <c r="X65" s="25"/>
      <c r="Y65" s="25"/>
    </row>
    <row r="66" spans="2:25" ht="20.25" customHeight="1" x14ac:dyDescent="0.2">
      <c r="B66" s="6"/>
      <c r="C66" s="276" t="s">
        <v>82</v>
      </c>
      <c r="D66" s="277"/>
      <c r="E66" s="277"/>
      <c r="F66" s="277"/>
      <c r="G66" s="277"/>
      <c r="H66" s="277"/>
      <c r="I66" s="277"/>
      <c r="J66" s="277"/>
      <c r="K66" s="277"/>
      <c r="L66" s="277"/>
      <c r="M66" s="277"/>
      <c r="N66" s="277"/>
      <c r="O66" s="277"/>
      <c r="P66" s="277"/>
      <c r="Q66" s="278"/>
    </row>
    <row r="67" spans="2:25" x14ac:dyDescent="0.2">
      <c r="B67" s="6"/>
      <c r="C67" s="2"/>
      <c r="D67" s="2"/>
      <c r="E67" s="2"/>
      <c r="F67" s="2"/>
      <c r="G67" s="2"/>
      <c r="H67" s="2"/>
      <c r="J67" s="2"/>
      <c r="K67" s="2"/>
      <c r="L67" s="2"/>
      <c r="M67" s="2"/>
      <c r="N67" s="2"/>
      <c r="O67" s="2"/>
      <c r="P67" s="2"/>
    </row>
    <row r="68" spans="2:25" x14ac:dyDescent="0.2">
      <c r="B68" s="6"/>
      <c r="C68" s="2"/>
      <c r="D68" s="2"/>
      <c r="E68" s="2"/>
      <c r="F68" s="2"/>
      <c r="G68" s="2"/>
      <c r="H68" s="2"/>
      <c r="J68" s="2"/>
      <c r="K68" s="2"/>
      <c r="L68" s="2"/>
      <c r="M68" s="2"/>
      <c r="N68" s="2"/>
      <c r="O68" s="2"/>
      <c r="P68" s="2"/>
    </row>
    <row r="69" spans="2:25" x14ac:dyDescent="0.2">
      <c r="B69" s="6"/>
      <c r="C69" s="2"/>
      <c r="D69" s="2"/>
      <c r="E69" s="2"/>
      <c r="F69" s="2"/>
      <c r="G69" s="2"/>
      <c r="H69" s="2"/>
      <c r="J69" s="2"/>
      <c r="K69" s="2"/>
      <c r="L69" s="2"/>
      <c r="M69" s="2"/>
      <c r="N69" s="2"/>
      <c r="O69" s="2"/>
      <c r="P69" s="2"/>
    </row>
    <row r="70" spans="2:25" x14ac:dyDescent="0.2">
      <c r="B70" s="6"/>
      <c r="C70" s="2"/>
      <c r="D70" s="2"/>
      <c r="E70" s="2"/>
      <c r="F70" s="2"/>
      <c r="G70" s="2"/>
      <c r="H70" s="2"/>
      <c r="J70" s="2"/>
      <c r="K70" s="2"/>
      <c r="L70" s="2"/>
      <c r="M70" s="2"/>
      <c r="N70" s="2"/>
      <c r="O70" s="2"/>
      <c r="P70" s="2"/>
    </row>
    <row r="71" spans="2:25" x14ac:dyDescent="0.2">
      <c r="B71" s="6"/>
      <c r="C71" s="2"/>
      <c r="D71" s="2"/>
      <c r="E71" s="2"/>
      <c r="F71" s="2"/>
      <c r="G71" s="2"/>
      <c r="H71" s="2"/>
      <c r="J71" s="2"/>
      <c r="K71" s="2"/>
      <c r="L71" s="2"/>
      <c r="M71" s="2"/>
      <c r="N71" s="2"/>
      <c r="O71" s="2"/>
      <c r="P71" s="2"/>
    </row>
    <row r="72" spans="2:25" x14ac:dyDescent="0.2">
      <c r="B72" s="6"/>
      <c r="C72" s="2"/>
      <c r="D72" s="2"/>
      <c r="E72" s="2"/>
      <c r="F72" s="2"/>
      <c r="G72" s="2"/>
      <c r="H72" s="2"/>
      <c r="J72" s="2"/>
      <c r="K72" s="2"/>
      <c r="L72" s="2"/>
      <c r="M72" s="2"/>
      <c r="N72" s="2"/>
      <c r="O72" s="2"/>
      <c r="P72" s="2"/>
    </row>
    <row r="73" spans="2:25" s="2" customFormat="1" x14ac:dyDescent="0.2">
      <c r="B73" s="6"/>
    </row>
    <row r="74" spans="2:25" s="2" customFormat="1" x14ac:dyDescent="0.2">
      <c r="B74" s="6"/>
    </row>
    <row r="75" spans="2:25" s="2" customFormat="1" x14ac:dyDescent="0.2">
      <c r="B75" s="6"/>
    </row>
    <row r="76" spans="2:25" s="2" customFormat="1" x14ac:dyDescent="0.2">
      <c r="B76" s="6"/>
    </row>
    <row r="77" spans="2:25" s="2" customFormat="1" x14ac:dyDescent="0.2">
      <c r="B77" s="6"/>
    </row>
    <row r="78" spans="2:25" s="2" customFormat="1" x14ac:dyDescent="0.2">
      <c r="B78" s="6"/>
    </row>
    <row r="79" spans="2:25" s="2" customFormat="1" x14ac:dyDescent="0.2">
      <c r="B79" s="6"/>
    </row>
    <row r="80" spans="2:25"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2:16" s="2" customFormat="1" x14ac:dyDescent="0.2">
      <c r="B97" s="6"/>
    </row>
    <row r="98" spans="2:16" s="2" customFormat="1" x14ac:dyDescent="0.2">
      <c r="B98" s="6"/>
    </row>
    <row r="99" spans="2:16" s="2" customFormat="1" x14ac:dyDescent="0.2">
      <c r="B99" s="6"/>
    </row>
    <row r="100" spans="2:16" s="2" customFormat="1" x14ac:dyDescent="0.2">
      <c r="B100" s="6"/>
    </row>
    <row r="101" spans="2:16" s="2" customFormat="1" x14ac:dyDescent="0.2">
      <c r="B101" s="6"/>
    </row>
    <row r="102" spans="2:16" s="2" customFormat="1" x14ac:dyDescent="0.2">
      <c r="B102" s="6"/>
    </row>
    <row r="103" spans="2:16" s="2" customFormat="1" x14ac:dyDescent="0.2">
      <c r="B103" s="6"/>
    </row>
    <row r="104" spans="2:16" s="2" customFormat="1" x14ac:dyDescent="0.2">
      <c r="B104" s="6"/>
    </row>
    <row r="105" spans="2:16" x14ac:dyDescent="0.2">
      <c r="B105" s="6"/>
      <c r="C105" s="2"/>
      <c r="D105" s="2"/>
      <c r="E105" s="2"/>
      <c r="F105" s="2"/>
      <c r="G105" s="2"/>
      <c r="H105" s="2"/>
      <c r="J105" s="2"/>
      <c r="K105" s="2"/>
      <c r="L105" s="2"/>
      <c r="M105" s="2"/>
      <c r="N105" s="2"/>
      <c r="O105" s="2"/>
      <c r="P105" s="2"/>
    </row>
    <row r="106" spans="2:16" x14ac:dyDescent="0.2">
      <c r="B106" s="6"/>
      <c r="C106" s="2"/>
      <c r="D106" s="2"/>
      <c r="E106" s="2"/>
      <c r="F106" s="2"/>
      <c r="G106" s="2"/>
      <c r="H106" s="2"/>
      <c r="J106" s="2"/>
      <c r="K106" s="2"/>
      <c r="L106" s="2"/>
      <c r="M106" s="2"/>
      <c r="N106" s="2"/>
      <c r="O106" s="2"/>
      <c r="P106" s="2"/>
    </row>
    <row r="107" spans="2:16" x14ac:dyDescent="0.2">
      <c r="B107" s="6"/>
      <c r="C107" s="2"/>
      <c r="D107" s="2"/>
      <c r="E107" s="2"/>
      <c r="F107" s="2"/>
      <c r="G107" s="2"/>
      <c r="H107" s="2"/>
      <c r="J107" s="2"/>
      <c r="K107" s="2"/>
      <c r="L107" s="2"/>
      <c r="M107" s="2"/>
      <c r="N107" s="2"/>
      <c r="O107" s="2"/>
      <c r="P107" s="2"/>
    </row>
    <row r="108" spans="2:16" x14ac:dyDescent="0.2">
      <c r="B108" s="6"/>
      <c r="C108" s="2"/>
      <c r="D108" s="2"/>
      <c r="E108" s="2"/>
      <c r="F108" s="2"/>
      <c r="G108" s="2"/>
      <c r="H108" s="2"/>
      <c r="J108" s="2"/>
      <c r="K108" s="2"/>
      <c r="L108" s="2"/>
      <c r="M108" s="2"/>
      <c r="N108" s="2"/>
      <c r="O108" s="2"/>
      <c r="P108" s="2"/>
    </row>
    <row r="109" spans="2:16" x14ac:dyDescent="0.2">
      <c r="B109" s="6"/>
      <c r="C109" s="2"/>
      <c r="D109" s="2"/>
      <c r="E109" s="2"/>
      <c r="F109" s="2"/>
      <c r="G109" s="2"/>
      <c r="H109" s="2"/>
      <c r="J109" s="2"/>
      <c r="K109" s="2"/>
      <c r="L109" s="2"/>
      <c r="M109" s="2"/>
      <c r="N109" s="2"/>
      <c r="O109" s="2"/>
      <c r="P109" s="2"/>
    </row>
    <row r="110" spans="2:16" x14ac:dyDescent="0.2">
      <c r="B110" s="6"/>
      <c r="C110" s="2"/>
      <c r="D110" s="2"/>
      <c r="E110" s="2"/>
      <c r="F110" s="2"/>
      <c r="G110" s="2"/>
      <c r="H110" s="2"/>
      <c r="J110" s="2"/>
      <c r="K110" s="2"/>
      <c r="L110" s="2"/>
      <c r="M110" s="2"/>
      <c r="N110" s="2"/>
      <c r="O110" s="2"/>
      <c r="P110" s="2"/>
    </row>
    <row r="111" spans="2:16" x14ac:dyDescent="0.2">
      <c r="B111" s="6"/>
      <c r="C111" s="2"/>
      <c r="D111" s="2"/>
      <c r="E111" s="2"/>
      <c r="F111" s="2"/>
      <c r="G111" s="2"/>
      <c r="H111" s="2"/>
      <c r="J111" s="2"/>
      <c r="K111" s="2"/>
      <c r="L111" s="2"/>
      <c r="M111" s="2"/>
      <c r="N111" s="2"/>
      <c r="O111" s="2"/>
      <c r="P111" s="2"/>
    </row>
    <row r="112" spans="2:16" x14ac:dyDescent="0.2">
      <c r="B112" s="6"/>
      <c r="C112" s="2"/>
      <c r="D112" s="2"/>
      <c r="E112" s="2"/>
      <c r="F112" s="2"/>
      <c r="G112" s="2"/>
      <c r="H112" s="2"/>
      <c r="J112" s="2"/>
      <c r="K112" s="2"/>
      <c r="L112" s="2"/>
      <c r="M112" s="2"/>
      <c r="N112" s="2"/>
      <c r="O112" s="2"/>
      <c r="P112" s="2"/>
    </row>
    <row r="113" spans="1:25" x14ac:dyDescent="0.2">
      <c r="B113" s="6"/>
      <c r="C113" s="2"/>
      <c r="D113" s="2"/>
      <c r="E113" s="2"/>
      <c r="F113" s="2"/>
      <c r="G113" s="2"/>
      <c r="H113" s="2"/>
      <c r="J113" s="2"/>
      <c r="K113" s="2"/>
      <c r="L113" s="2"/>
      <c r="M113" s="2"/>
      <c r="N113" s="2"/>
      <c r="O113" s="2"/>
      <c r="P113" s="2"/>
    </row>
    <row r="114" spans="1:25" x14ac:dyDescent="0.2">
      <c r="B114" s="6"/>
      <c r="C114" s="2"/>
      <c r="D114" s="2"/>
      <c r="E114" s="2"/>
      <c r="F114" s="2"/>
      <c r="G114" s="2"/>
      <c r="H114" s="2"/>
      <c r="J114" s="2"/>
      <c r="K114" s="2"/>
      <c r="L114" s="2"/>
      <c r="M114" s="2"/>
      <c r="N114" s="2"/>
      <c r="O114" s="2"/>
      <c r="P114" s="2"/>
    </row>
    <row r="115" spans="1:25" x14ac:dyDescent="0.2">
      <c r="B115" s="6"/>
      <c r="C115" s="2"/>
      <c r="D115" s="2"/>
      <c r="E115" s="2"/>
      <c r="F115" s="2"/>
      <c r="G115" s="2"/>
      <c r="H115" s="2"/>
      <c r="J115" s="2"/>
      <c r="K115" s="2"/>
      <c r="L115" s="2"/>
      <c r="M115" s="2"/>
      <c r="N115" s="2"/>
      <c r="O115" s="2"/>
      <c r="P115" s="2"/>
    </row>
    <row r="116" spans="1:25" x14ac:dyDescent="0.2">
      <c r="B116" s="6"/>
      <c r="C116" s="2"/>
      <c r="D116" s="2"/>
      <c r="E116" s="2"/>
      <c r="F116" s="2"/>
      <c r="G116" s="2"/>
      <c r="H116" s="2"/>
      <c r="J116" s="2"/>
      <c r="K116" s="2"/>
      <c r="L116" s="2"/>
      <c r="M116" s="2"/>
      <c r="N116" s="2"/>
      <c r="O116" s="2"/>
      <c r="P116" s="2"/>
    </row>
    <row r="117" spans="1:25" x14ac:dyDescent="0.2">
      <c r="B117" s="6"/>
      <c r="C117" s="2"/>
      <c r="D117" s="2"/>
      <c r="E117" s="2"/>
      <c r="F117" s="2"/>
      <c r="G117" s="2"/>
      <c r="H117" s="2"/>
      <c r="J117" s="2"/>
      <c r="K117" s="2"/>
      <c r="L117" s="2"/>
      <c r="M117" s="2"/>
      <c r="N117" s="2"/>
      <c r="O117" s="2"/>
      <c r="P117" s="2"/>
    </row>
    <row r="118" spans="1:25" x14ac:dyDescent="0.2">
      <c r="B118" s="65" t="s">
        <v>83</v>
      </c>
      <c r="C118" s="2"/>
      <c r="D118" s="2"/>
      <c r="E118" s="2"/>
      <c r="F118" s="2"/>
      <c r="G118" s="2"/>
      <c r="H118" s="2"/>
      <c r="J118" s="2"/>
      <c r="K118" s="2"/>
      <c r="L118" s="2"/>
      <c r="M118" s="2"/>
      <c r="N118" s="2"/>
      <c r="O118" s="2"/>
      <c r="P118" s="2"/>
    </row>
    <row r="119" spans="1:25" s="66" customFormat="1" x14ac:dyDescent="0.2">
      <c r="A119" s="6"/>
      <c r="B119" s="6"/>
      <c r="C119" s="6" t="s">
        <v>84</v>
      </c>
      <c r="D119" s="6" t="s">
        <v>85</v>
      </c>
      <c r="E119" s="6" t="s">
        <v>86</v>
      </c>
      <c r="F119" s="6"/>
      <c r="G119" s="6"/>
      <c r="H119" s="6" t="s">
        <v>75</v>
      </c>
      <c r="I119" s="6"/>
      <c r="J119" s="6" t="s">
        <v>74</v>
      </c>
      <c r="K119" s="6"/>
      <c r="L119" s="6"/>
      <c r="M119" s="6"/>
      <c r="N119" s="6"/>
      <c r="O119" s="6"/>
      <c r="P119" s="6"/>
      <c r="Q119" s="6"/>
      <c r="R119" s="6"/>
      <c r="S119" s="6"/>
      <c r="T119" s="6"/>
      <c r="U119" s="6"/>
      <c r="V119" s="6"/>
      <c r="W119" s="6"/>
      <c r="X119" s="6"/>
      <c r="Y119" s="6"/>
    </row>
    <row r="120" spans="1:25" x14ac:dyDescent="0.2">
      <c r="B120" s="6"/>
      <c r="C120" s="67" t="s">
        <v>78</v>
      </c>
      <c r="D120" s="67" t="s">
        <v>78</v>
      </c>
      <c r="E120" s="67" t="s">
        <v>78</v>
      </c>
      <c r="F120" s="2"/>
      <c r="G120" s="2"/>
      <c r="H120" s="67" t="s">
        <v>78</v>
      </c>
      <c r="J120" s="2"/>
      <c r="K120" s="2"/>
      <c r="L120" s="2"/>
      <c r="M120" s="2"/>
      <c r="N120" s="2"/>
      <c r="O120" s="2"/>
      <c r="P120" s="2"/>
    </row>
    <row r="121" spans="1:25" s="2" customFormat="1" x14ac:dyDescent="0.2">
      <c r="B121" s="6"/>
      <c r="C121" s="14" t="s">
        <v>87</v>
      </c>
      <c r="D121" s="2" t="s">
        <v>88</v>
      </c>
      <c r="E121" s="2" t="s">
        <v>89</v>
      </c>
      <c r="H121" s="2" t="s">
        <v>90</v>
      </c>
      <c r="J121" s="2" t="s">
        <v>91</v>
      </c>
    </row>
    <row r="122" spans="1:25" s="2" customFormat="1" x14ac:dyDescent="0.2">
      <c r="B122" s="6"/>
      <c r="C122" s="2" t="s">
        <v>92</v>
      </c>
      <c r="D122" s="2" t="s">
        <v>93</v>
      </c>
      <c r="E122" s="2" t="s">
        <v>94</v>
      </c>
      <c r="H122" s="2" t="s">
        <v>95</v>
      </c>
      <c r="J122" s="2" t="s">
        <v>96</v>
      </c>
    </row>
    <row r="123" spans="1:25" s="2" customFormat="1" x14ac:dyDescent="0.2">
      <c r="B123" s="6"/>
      <c r="C123" s="2" t="s">
        <v>97</v>
      </c>
      <c r="D123" s="2" t="s">
        <v>98</v>
      </c>
      <c r="E123" s="2" t="s">
        <v>99</v>
      </c>
      <c r="H123" s="2" t="s">
        <v>100</v>
      </c>
    </row>
    <row r="124" spans="1:25" s="2" customFormat="1" x14ac:dyDescent="0.2">
      <c r="B124" s="6"/>
      <c r="C124" s="2" t="s">
        <v>101</v>
      </c>
      <c r="D124" s="2" t="s">
        <v>102</v>
      </c>
      <c r="E124" s="2" t="s">
        <v>103</v>
      </c>
      <c r="H124" s="2" t="s">
        <v>104</v>
      </c>
    </row>
    <row r="125" spans="1:25" s="2" customFormat="1" x14ac:dyDescent="0.2">
      <c r="B125" s="6"/>
      <c r="C125" s="2" t="s">
        <v>105</v>
      </c>
      <c r="E125" s="2" t="s">
        <v>106</v>
      </c>
      <c r="H125" s="2" t="s">
        <v>106</v>
      </c>
    </row>
    <row r="126" spans="1:25" s="2" customFormat="1" x14ac:dyDescent="0.2">
      <c r="B126" s="6"/>
      <c r="C126" s="2" t="s">
        <v>107</v>
      </c>
    </row>
    <row r="127" spans="1:25" s="2" customFormat="1" x14ac:dyDescent="0.2">
      <c r="B127" s="6"/>
      <c r="C127" s="2" t="s">
        <v>108</v>
      </c>
    </row>
    <row r="128" spans="1:25" s="2" customFormat="1" x14ac:dyDescent="0.2">
      <c r="B128" s="6"/>
      <c r="C128" s="2" t="s">
        <v>109</v>
      </c>
    </row>
    <row r="129" spans="2:16" s="2" customFormat="1" x14ac:dyDescent="0.2">
      <c r="B129" s="6"/>
      <c r="C129" s="14" t="s">
        <v>110</v>
      </c>
    </row>
    <row r="130" spans="2:16" s="2" customFormat="1" x14ac:dyDescent="0.2">
      <c r="B130" s="6"/>
      <c r="C130" s="3"/>
      <c r="D130" s="3"/>
      <c r="E130" s="3"/>
      <c r="F130" s="3"/>
      <c r="G130" s="3"/>
      <c r="H130" s="3"/>
      <c r="J130" s="3"/>
      <c r="K130" s="3"/>
      <c r="L130" s="3"/>
      <c r="M130" s="3"/>
      <c r="N130" s="3"/>
      <c r="O130" s="3"/>
      <c r="P130" s="3"/>
    </row>
    <row r="131" spans="2:16" s="2" customFormat="1" x14ac:dyDescent="0.2">
      <c r="B131" s="6"/>
      <c r="C131" s="3"/>
      <c r="D131" s="3"/>
      <c r="E131" s="3"/>
      <c r="F131" s="3"/>
      <c r="G131" s="3"/>
      <c r="H131" s="3"/>
      <c r="J131" s="3"/>
      <c r="K131" s="3"/>
      <c r="L131" s="3"/>
      <c r="M131" s="3"/>
      <c r="N131" s="3"/>
      <c r="O131" s="3"/>
      <c r="P131" s="3"/>
    </row>
    <row r="132" spans="2:16" s="2" customFormat="1" x14ac:dyDescent="0.2">
      <c r="B132" s="6"/>
      <c r="C132" s="3"/>
      <c r="D132" s="3"/>
      <c r="E132" s="3"/>
      <c r="F132" s="3"/>
      <c r="G132" s="3"/>
      <c r="H132" s="3"/>
      <c r="J132" s="3"/>
      <c r="K132" s="3"/>
      <c r="L132" s="3"/>
      <c r="M132" s="3"/>
      <c r="N132" s="3"/>
      <c r="O132" s="3"/>
      <c r="P132" s="3"/>
    </row>
    <row r="133" spans="2:16" s="2" customFormat="1" x14ac:dyDescent="0.2">
      <c r="B133" s="6"/>
      <c r="C133" s="3"/>
      <c r="D133" s="3"/>
      <c r="E133" s="3"/>
      <c r="F133" s="3"/>
      <c r="G133" s="3"/>
      <c r="H133" s="3"/>
      <c r="J133" s="3"/>
      <c r="K133" s="3"/>
      <c r="L133" s="3"/>
      <c r="M133" s="3"/>
      <c r="N133" s="3"/>
      <c r="O133" s="3"/>
      <c r="P133" s="3"/>
    </row>
    <row r="134" spans="2:16" s="2" customFormat="1" x14ac:dyDescent="0.2">
      <c r="B134" s="6"/>
      <c r="C134" s="3"/>
      <c r="D134" s="3"/>
      <c r="E134" s="3"/>
      <c r="F134" s="3"/>
      <c r="G134" s="3"/>
      <c r="H134" s="3"/>
      <c r="J134" s="3"/>
      <c r="K134" s="3"/>
      <c r="L134" s="3"/>
      <c r="M134" s="3"/>
      <c r="N134" s="3"/>
      <c r="O134" s="3"/>
      <c r="P134" s="3"/>
    </row>
    <row r="135" spans="2:16" s="2" customFormat="1" x14ac:dyDescent="0.2">
      <c r="B135" s="6"/>
      <c r="C135" s="3"/>
      <c r="D135" s="3"/>
      <c r="E135" s="3"/>
      <c r="F135" s="3"/>
      <c r="G135" s="3"/>
      <c r="H135" s="3"/>
      <c r="J135" s="3"/>
      <c r="K135" s="3"/>
      <c r="L135" s="3"/>
      <c r="M135" s="3"/>
      <c r="N135" s="3"/>
      <c r="O135" s="3"/>
      <c r="P135" s="3"/>
    </row>
    <row r="136" spans="2:16" s="2" customFormat="1" x14ac:dyDescent="0.2">
      <c r="B136" s="6"/>
      <c r="C136" s="3"/>
      <c r="D136" s="3"/>
      <c r="E136" s="3"/>
      <c r="F136" s="3"/>
      <c r="G136" s="3"/>
      <c r="H136" s="3"/>
      <c r="J136" s="3"/>
      <c r="K136" s="3"/>
      <c r="L136" s="3"/>
      <c r="M136" s="3"/>
      <c r="N136" s="3"/>
      <c r="O136" s="3"/>
      <c r="P136" s="3"/>
    </row>
    <row r="137" spans="2:16" x14ac:dyDescent="0.2">
      <c r="B137" s="6"/>
    </row>
    <row r="138" spans="2:16" x14ac:dyDescent="0.2">
      <c r="B138" s="6"/>
    </row>
    <row r="139" spans="2:16" x14ac:dyDescent="0.2">
      <c r="B139" s="6"/>
    </row>
    <row r="140" spans="2:16" x14ac:dyDescent="0.2">
      <c r="B140" s="6"/>
    </row>
    <row r="141" spans="2:16" x14ac:dyDescent="0.2">
      <c r="B141" s="6"/>
    </row>
    <row r="142" spans="2:16" x14ac:dyDescent="0.2">
      <c r="B142" s="6"/>
    </row>
    <row r="143" spans="2:16" x14ac:dyDescent="0.2">
      <c r="B143" s="6"/>
    </row>
    <row r="144" spans="2:16"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sheetData>
  <sheetProtection formatCells="0" formatRows="0" insertRows="0" insertHyperlinks="0" deleteRows="0" selectLockedCells="1"/>
  <mergeCells count="60">
    <mergeCell ref="B6:C6"/>
    <mergeCell ref="D6:O6"/>
    <mergeCell ref="B8:Q8"/>
    <mergeCell ref="B10:C10"/>
    <mergeCell ref="D10:E10"/>
    <mergeCell ref="B1:Q1"/>
    <mergeCell ref="B2:Q2"/>
    <mergeCell ref="B4:C4"/>
    <mergeCell ref="D4:E4"/>
    <mergeCell ref="B5:C5"/>
    <mergeCell ref="G5:J5"/>
    <mergeCell ref="B17:C17"/>
    <mergeCell ref="D17:E17"/>
    <mergeCell ref="B20:Q20"/>
    <mergeCell ref="J22:Q22"/>
    <mergeCell ref="B11:C11"/>
    <mergeCell ref="D11:E11"/>
    <mergeCell ref="B12:C12"/>
    <mergeCell ref="D12:E12"/>
    <mergeCell ref="B13:C13"/>
    <mergeCell ref="D13:E13"/>
    <mergeCell ref="G13:O16"/>
    <mergeCell ref="B14:C14"/>
    <mergeCell ref="D14:E14"/>
    <mergeCell ref="B15:C15"/>
    <mergeCell ref="D15:E15"/>
    <mergeCell ref="B16:C16"/>
    <mergeCell ref="D16:E16"/>
    <mergeCell ref="J27:Q27"/>
    <mergeCell ref="J24:Q24"/>
    <mergeCell ref="J26:Q26"/>
    <mergeCell ref="J34:Q34"/>
    <mergeCell ref="J28:Q28"/>
    <mergeCell ref="J35:Q35"/>
    <mergeCell ref="J36:Q36"/>
    <mergeCell ref="J39:Q39"/>
    <mergeCell ref="J40:Q40"/>
    <mergeCell ref="J37:Q37"/>
    <mergeCell ref="O55:Q55"/>
    <mergeCell ref="O49:Q49"/>
    <mergeCell ref="O50:Q50"/>
    <mergeCell ref="J42:Q42"/>
    <mergeCell ref="J38:Q38"/>
    <mergeCell ref="J41:Q41"/>
    <mergeCell ref="O64:Q64"/>
    <mergeCell ref="C66:Q66"/>
    <mergeCell ref="B44:Q44"/>
    <mergeCell ref="O46:Q46"/>
    <mergeCell ref="O47:Q47"/>
    <mergeCell ref="O48:Q48"/>
    <mergeCell ref="O56:Q56"/>
    <mergeCell ref="O57:Q57"/>
    <mergeCell ref="O58:Q58"/>
    <mergeCell ref="O59:Q59"/>
    <mergeCell ref="O60:Q60"/>
    <mergeCell ref="O61:Q61"/>
    <mergeCell ref="O62:Q62"/>
    <mergeCell ref="O63:Q63"/>
    <mergeCell ref="B52:Q52"/>
    <mergeCell ref="O54:Q54"/>
  </mergeCells>
  <conditionalFormatting sqref="H55 H47:H49 H63:H64">
    <cfRule type="cellIs" dxfId="23" priority="43" stopIfTrue="1" operator="equal">
      <formula>0</formula>
    </cfRule>
  </conditionalFormatting>
  <conditionalFormatting sqref="G55 G47:G49 G63:G64">
    <cfRule type="cellIs" dxfId="22" priority="42" stopIfTrue="1" operator="equal">
      <formula>1</formula>
    </cfRule>
  </conditionalFormatting>
  <conditionalFormatting sqref="H62">
    <cfRule type="cellIs" dxfId="21" priority="15" stopIfTrue="1" operator="equal">
      <formula>0</formula>
    </cfRule>
  </conditionalFormatting>
  <conditionalFormatting sqref="G62">
    <cfRule type="cellIs" dxfId="20" priority="14" stopIfTrue="1" operator="equal">
      <formula>1</formula>
    </cfRule>
  </conditionalFormatting>
  <conditionalFormatting sqref="H61">
    <cfRule type="cellIs" dxfId="19" priority="13" stopIfTrue="1" operator="equal">
      <formula>0</formula>
    </cfRule>
  </conditionalFormatting>
  <conditionalFormatting sqref="G61">
    <cfRule type="cellIs" dxfId="18" priority="12" stopIfTrue="1" operator="equal">
      <formula>1</formula>
    </cfRule>
  </conditionalFormatting>
  <conditionalFormatting sqref="H60">
    <cfRule type="cellIs" dxfId="17" priority="11" stopIfTrue="1" operator="equal">
      <formula>0</formula>
    </cfRule>
  </conditionalFormatting>
  <conditionalFormatting sqref="G60">
    <cfRule type="cellIs" dxfId="16" priority="10" stopIfTrue="1" operator="equal">
      <formula>1</formula>
    </cfRule>
  </conditionalFormatting>
  <conditionalFormatting sqref="H59">
    <cfRule type="cellIs" dxfId="15" priority="9" stopIfTrue="1" operator="equal">
      <formula>0</formula>
    </cfRule>
  </conditionalFormatting>
  <conditionalFormatting sqref="G59">
    <cfRule type="cellIs" dxfId="14" priority="8" stopIfTrue="1" operator="equal">
      <formula>1</formula>
    </cfRule>
  </conditionalFormatting>
  <conditionalFormatting sqref="H58">
    <cfRule type="cellIs" dxfId="13" priority="7" stopIfTrue="1" operator="equal">
      <formula>0</formula>
    </cfRule>
  </conditionalFormatting>
  <conditionalFormatting sqref="G58">
    <cfRule type="cellIs" dxfId="12" priority="6" stopIfTrue="1" operator="equal">
      <formula>1</formula>
    </cfRule>
  </conditionalFormatting>
  <conditionalFormatting sqref="H57">
    <cfRule type="cellIs" dxfId="11" priority="5" stopIfTrue="1" operator="equal">
      <formula>0</formula>
    </cfRule>
  </conditionalFormatting>
  <conditionalFormatting sqref="G57">
    <cfRule type="cellIs" dxfId="10" priority="4" stopIfTrue="1" operator="equal">
      <formula>1</formula>
    </cfRule>
  </conditionalFormatting>
  <conditionalFormatting sqref="H56">
    <cfRule type="cellIs" dxfId="9" priority="3" stopIfTrue="1" operator="equal">
      <formula>0</formula>
    </cfRule>
  </conditionalFormatting>
  <conditionalFormatting sqref="G56">
    <cfRule type="cellIs" dxfId="8" priority="2" stopIfTrue="1" operator="equal">
      <formula>1</formula>
    </cfRule>
  </conditionalFormatting>
  <dataValidations count="7">
    <dataValidation type="list" allowBlank="1" showInputMessage="1" showErrorMessage="1" sqref="WVT983048:WVT983055 JH55 L55:L63 TD55 ACZ55 AMV55 AWR55 BGN55 BQJ55 CAF55 CKB55 CTX55 DDT55 DNP55 DXL55 EHH55 ERD55 FAZ55 FKV55 FUR55 GEN55 GOJ55 GYF55 HIB55 HRX55 IBT55 ILP55 IVL55 JFH55 JPD55 JYZ55 KIV55 KSR55 LCN55 LMJ55 LWF55 MGB55 MPX55 MZT55 NJP55 NTL55 ODH55 OND55 OWZ55 PGV55 PQR55 QAN55 QKJ55 QUF55 REB55 RNX55 RXT55 SHP55 SRL55 TBH55 TLD55 TUZ55 UEV55 UOR55 UYN55 VIJ55 VSF55 WCB55 WLX55 L65558:L65596 JH65558:JH65596 TD65558:TD65596 ACZ65558:ACZ65596 AMV65558:AMV65596 AWR65558:AWR65596 BGN65558:BGN65596 BQJ65558:BQJ65596 CAF65558:CAF65596 CKB65558:CKB65596 CTX65558:CTX65596 DDT65558:DDT65596 DNP65558:DNP65596 DXL65558:DXL65596 EHH65558:EHH65596 ERD65558:ERD65596 FAZ65558:FAZ65596 FKV65558:FKV65596 FUR65558:FUR65596 GEN65558:GEN65596 GOJ65558:GOJ65596 GYF65558:GYF65596 HIB65558:HIB65596 HRX65558:HRX65596 IBT65558:IBT65596 ILP65558:ILP65596 IVL65558:IVL65596 JFH65558:JFH65596 JPD65558:JPD65596 JYZ65558:JYZ65596 KIV65558:KIV65596 KSR65558:KSR65596 LCN65558:LCN65596 LMJ65558:LMJ65596 LWF65558:LWF65596 MGB65558:MGB65596 MPX65558:MPX65596 MZT65558:MZT65596 NJP65558:NJP65596 NTL65558:NTL65596 ODH65558:ODH65596 OND65558:OND65596 OWZ65558:OWZ65596 PGV65558:PGV65596 PQR65558:PQR65596 QAN65558:QAN65596 QKJ65558:QKJ65596 QUF65558:QUF65596 REB65558:REB65596 RNX65558:RNX65596 RXT65558:RXT65596 SHP65558:SHP65596 SRL65558:SRL65596 TBH65558:TBH65596 TLD65558:TLD65596 TUZ65558:TUZ65596 UEV65558:UEV65596 UOR65558:UOR65596 UYN65558:UYN65596 VIJ65558:VIJ65596 VSF65558:VSF65596 WCB65558:WCB65596 WLX65558:WLX65596 WVT65558:WVT65596 L131094:L131132 JH131094:JH131132 TD131094:TD131132 ACZ131094:ACZ131132 AMV131094:AMV131132 AWR131094:AWR131132 BGN131094:BGN131132 BQJ131094:BQJ131132 CAF131094:CAF131132 CKB131094:CKB131132 CTX131094:CTX131132 DDT131094:DDT131132 DNP131094:DNP131132 DXL131094:DXL131132 EHH131094:EHH131132 ERD131094:ERD131132 FAZ131094:FAZ131132 FKV131094:FKV131132 FUR131094:FUR131132 GEN131094:GEN131132 GOJ131094:GOJ131132 GYF131094:GYF131132 HIB131094:HIB131132 HRX131094:HRX131132 IBT131094:IBT131132 ILP131094:ILP131132 IVL131094:IVL131132 JFH131094:JFH131132 JPD131094:JPD131132 JYZ131094:JYZ131132 KIV131094:KIV131132 KSR131094:KSR131132 LCN131094:LCN131132 LMJ131094:LMJ131132 LWF131094:LWF131132 MGB131094:MGB131132 MPX131094:MPX131132 MZT131094:MZT131132 NJP131094:NJP131132 NTL131094:NTL131132 ODH131094:ODH131132 OND131094:OND131132 OWZ131094:OWZ131132 PGV131094:PGV131132 PQR131094:PQR131132 QAN131094:QAN131132 QKJ131094:QKJ131132 QUF131094:QUF131132 REB131094:REB131132 RNX131094:RNX131132 RXT131094:RXT131132 SHP131094:SHP131132 SRL131094:SRL131132 TBH131094:TBH131132 TLD131094:TLD131132 TUZ131094:TUZ131132 UEV131094:UEV131132 UOR131094:UOR131132 UYN131094:UYN131132 VIJ131094:VIJ131132 VSF131094:VSF131132 WCB131094:WCB131132 WLX131094:WLX131132 WVT131094:WVT131132 L196630:L196668 JH196630:JH196668 TD196630:TD196668 ACZ196630:ACZ196668 AMV196630:AMV196668 AWR196630:AWR196668 BGN196630:BGN196668 BQJ196630:BQJ196668 CAF196630:CAF196668 CKB196630:CKB196668 CTX196630:CTX196668 DDT196630:DDT196668 DNP196630:DNP196668 DXL196630:DXL196668 EHH196630:EHH196668 ERD196630:ERD196668 FAZ196630:FAZ196668 FKV196630:FKV196668 FUR196630:FUR196668 GEN196630:GEN196668 GOJ196630:GOJ196668 GYF196630:GYF196668 HIB196630:HIB196668 HRX196630:HRX196668 IBT196630:IBT196668 ILP196630:ILP196668 IVL196630:IVL196668 JFH196630:JFH196668 JPD196630:JPD196668 JYZ196630:JYZ196668 KIV196630:KIV196668 KSR196630:KSR196668 LCN196630:LCN196668 LMJ196630:LMJ196668 LWF196630:LWF196668 MGB196630:MGB196668 MPX196630:MPX196668 MZT196630:MZT196668 NJP196630:NJP196668 NTL196630:NTL196668 ODH196630:ODH196668 OND196630:OND196668 OWZ196630:OWZ196668 PGV196630:PGV196668 PQR196630:PQR196668 QAN196630:QAN196668 QKJ196630:QKJ196668 QUF196630:QUF196668 REB196630:REB196668 RNX196630:RNX196668 RXT196630:RXT196668 SHP196630:SHP196668 SRL196630:SRL196668 TBH196630:TBH196668 TLD196630:TLD196668 TUZ196630:TUZ196668 UEV196630:UEV196668 UOR196630:UOR196668 UYN196630:UYN196668 VIJ196630:VIJ196668 VSF196630:VSF196668 WCB196630:WCB196668 WLX196630:WLX196668 WVT196630:WVT196668 L262166:L262204 JH262166:JH262204 TD262166:TD262204 ACZ262166:ACZ262204 AMV262166:AMV262204 AWR262166:AWR262204 BGN262166:BGN262204 BQJ262166:BQJ262204 CAF262166:CAF262204 CKB262166:CKB262204 CTX262166:CTX262204 DDT262166:DDT262204 DNP262166:DNP262204 DXL262166:DXL262204 EHH262166:EHH262204 ERD262166:ERD262204 FAZ262166:FAZ262204 FKV262166:FKV262204 FUR262166:FUR262204 GEN262166:GEN262204 GOJ262166:GOJ262204 GYF262166:GYF262204 HIB262166:HIB262204 HRX262166:HRX262204 IBT262166:IBT262204 ILP262166:ILP262204 IVL262166:IVL262204 JFH262166:JFH262204 JPD262166:JPD262204 JYZ262166:JYZ262204 KIV262166:KIV262204 KSR262166:KSR262204 LCN262166:LCN262204 LMJ262166:LMJ262204 LWF262166:LWF262204 MGB262166:MGB262204 MPX262166:MPX262204 MZT262166:MZT262204 NJP262166:NJP262204 NTL262166:NTL262204 ODH262166:ODH262204 OND262166:OND262204 OWZ262166:OWZ262204 PGV262166:PGV262204 PQR262166:PQR262204 QAN262166:QAN262204 QKJ262166:QKJ262204 QUF262166:QUF262204 REB262166:REB262204 RNX262166:RNX262204 RXT262166:RXT262204 SHP262166:SHP262204 SRL262166:SRL262204 TBH262166:TBH262204 TLD262166:TLD262204 TUZ262166:TUZ262204 UEV262166:UEV262204 UOR262166:UOR262204 UYN262166:UYN262204 VIJ262166:VIJ262204 VSF262166:VSF262204 WCB262166:WCB262204 WLX262166:WLX262204 WVT262166:WVT262204 L327702:L327740 JH327702:JH327740 TD327702:TD327740 ACZ327702:ACZ327740 AMV327702:AMV327740 AWR327702:AWR327740 BGN327702:BGN327740 BQJ327702:BQJ327740 CAF327702:CAF327740 CKB327702:CKB327740 CTX327702:CTX327740 DDT327702:DDT327740 DNP327702:DNP327740 DXL327702:DXL327740 EHH327702:EHH327740 ERD327702:ERD327740 FAZ327702:FAZ327740 FKV327702:FKV327740 FUR327702:FUR327740 GEN327702:GEN327740 GOJ327702:GOJ327740 GYF327702:GYF327740 HIB327702:HIB327740 HRX327702:HRX327740 IBT327702:IBT327740 ILP327702:ILP327740 IVL327702:IVL327740 JFH327702:JFH327740 JPD327702:JPD327740 JYZ327702:JYZ327740 KIV327702:KIV327740 KSR327702:KSR327740 LCN327702:LCN327740 LMJ327702:LMJ327740 LWF327702:LWF327740 MGB327702:MGB327740 MPX327702:MPX327740 MZT327702:MZT327740 NJP327702:NJP327740 NTL327702:NTL327740 ODH327702:ODH327740 OND327702:OND327740 OWZ327702:OWZ327740 PGV327702:PGV327740 PQR327702:PQR327740 QAN327702:QAN327740 QKJ327702:QKJ327740 QUF327702:QUF327740 REB327702:REB327740 RNX327702:RNX327740 RXT327702:RXT327740 SHP327702:SHP327740 SRL327702:SRL327740 TBH327702:TBH327740 TLD327702:TLD327740 TUZ327702:TUZ327740 UEV327702:UEV327740 UOR327702:UOR327740 UYN327702:UYN327740 VIJ327702:VIJ327740 VSF327702:VSF327740 WCB327702:WCB327740 WLX327702:WLX327740 WVT327702:WVT327740 L393238:L393276 JH393238:JH393276 TD393238:TD393276 ACZ393238:ACZ393276 AMV393238:AMV393276 AWR393238:AWR393276 BGN393238:BGN393276 BQJ393238:BQJ393276 CAF393238:CAF393276 CKB393238:CKB393276 CTX393238:CTX393276 DDT393238:DDT393276 DNP393238:DNP393276 DXL393238:DXL393276 EHH393238:EHH393276 ERD393238:ERD393276 FAZ393238:FAZ393276 FKV393238:FKV393276 FUR393238:FUR393276 GEN393238:GEN393276 GOJ393238:GOJ393276 GYF393238:GYF393276 HIB393238:HIB393276 HRX393238:HRX393276 IBT393238:IBT393276 ILP393238:ILP393276 IVL393238:IVL393276 JFH393238:JFH393276 JPD393238:JPD393276 JYZ393238:JYZ393276 KIV393238:KIV393276 KSR393238:KSR393276 LCN393238:LCN393276 LMJ393238:LMJ393276 LWF393238:LWF393276 MGB393238:MGB393276 MPX393238:MPX393276 MZT393238:MZT393276 NJP393238:NJP393276 NTL393238:NTL393276 ODH393238:ODH393276 OND393238:OND393276 OWZ393238:OWZ393276 PGV393238:PGV393276 PQR393238:PQR393276 QAN393238:QAN393276 QKJ393238:QKJ393276 QUF393238:QUF393276 REB393238:REB393276 RNX393238:RNX393276 RXT393238:RXT393276 SHP393238:SHP393276 SRL393238:SRL393276 TBH393238:TBH393276 TLD393238:TLD393276 TUZ393238:TUZ393276 UEV393238:UEV393276 UOR393238:UOR393276 UYN393238:UYN393276 VIJ393238:VIJ393276 VSF393238:VSF393276 WCB393238:WCB393276 WLX393238:WLX393276 WVT393238:WVT393276 L458774:L458812 JH458774:JH458812 TD458774:TD458812 ACZ458774:ACZ458812 AMV458774:AMV458812 AWR458774:AWR458812 BGN458774:BGN458812 BQJ458774:BQJ458812 CAF458774:CAF458812 CKB458774:CKB458812 CTX458774:CTX458812 DDT458774:DDT458812 DNP458774:DNP458812 DXL458774:DXL458812 EHH458774:EHH458812 ERD458774:ERD458812 FAZ458774:FAZ458812 FKV458774:FKV458812 FUR458774:FUR458812 GEN458774:GEN458812 GOJ458774:GOJ458812 GYF458774:GYF458812 HIB458774:HIB458812 HRX458774:HRX458812 IBT458774:IBT458812 ILP458774:ILP458812 IVL458774:IVL458812 JFH458774:JFH458812 JPD458774:JPD458812 JYZ458774:JYZ458812 KIV458774:KIV458812 KSR458774:KSR458812 LCN458774:LCN458812 LMJ458774:LMJ458812 LWF458774:LWF458812 MGB458774:MGB458812 MPX458774:MPX458812 MZT458774:MZT458812 NJP458774:NJP458812 NTL458774:NTL458812 ODH458774:ODH458812 OND458774:OND458812 OWZ458774:OWZ458812 PGV458774:PGV458812 PQR458774:PQR458812 QAN458774:QAN458812 QKJ458774:QKJ458812 QUF458774:QUF458812 REB458774:REB458812 RNX458774:RNX458812 RXT458774:RXT458812 SHP458774:SHP458812 SRL458774:SRL458812 TBH458774:TBH458812 TLD458774:TLD458812 TUZ458774:TUZ458812 UEV458774:UEV458812 UOR458774:UOR458812 UYN458774:UYN458812 VIJ458774:VIJ458812 VSF458774:VSF458812 WCB458774:WCB458812 WLX458774:WLX458812 WVT458774:WVT458812 L524310:L524348 JH524310:JH524348 TD524310:TD524348 ACZ524310:ACZ524348 AMV524310:AMV524348 AWR524310:AWR524348 BGN524310:BGN524348 BQJ524310:BQJ524348 CAF524310:CAF524348 CKB524310:CKB524348 CTX524310:CTX524348 DDT524310:DDT524348 DNP524310:DNP524348 DXL524310:DXL524348 EHH524310:EHH524348 ERD524310:ERD524348 FAZ524310:FAZ524348 FKV524310:FKV524348 FUR524310:FUR524348 GEN524310:GEN524348 GOJ524310:GOJ524348 GYF524310:GYF524348 HIB524310:HIB524348 HRX524310:HRX524348 IBT524310:IBT524348 ILP524310:ILP524348 IVL524310:IVL524348 JFH524310:JFH524348 JPD524310:JPD524348 JYZ524310:JYZ524348 KIV524310:KIV524348 KSR524310:KSR524348 LCN524310:LCN524348 LMJ524310:LMJ524348 LWF524310:LWF524348 MGB524310:MGB524348 MPX524310:MPX524348 MZT524310:MZT524348 NJP524310:NJP524348 NTL524310:NTL524348 ODH524310:ODH524348 OND524310:OND524348 OWZ524310:OWZ524348 PGV524310:PGV524348 PQR524310:PQR524348 QAN524310:QAN524348 QKJ524310:QKJ524348 QUF524310:QUF524348 REB524310:REB524348 RNX524310:RNX524348 RXT524310:RXT524348 SHP524310:SHP524348 SRL524310:SRL524348 TBH524310:TBH524348 TLD524310:TLD524348 TUZ524310:TUZ524348 UEV524310:UEV524348 UOR524310:UOR524348 UYN524310:UYN524348 VIJ524310:VIJ524348 VSF524310:VSF524348 WCB524310:WCB524348 WLX524310:WLX524348 WVT524310:WVT524348 L589846:L589884 JH589846:JH589884 TD589846:TD589884 ACZ589846:ACZ589884 AMV589846:AMV589884 AWR589846:AWR589884 BGN589846:BGN589884 BQJ589846:BQJ589884 CAF589846:CAF589884 CKB589846:CKB589884 CTX589846:CTX589884 DDT589846:DDT589884 DNP589846:DNP589884 DXL589846:DXL589884 EHH589846:EHH589884 ERD589846:ERD589884 FAZ589846:FAZ589884 FKV589846:FKV589884 FUR589846:FUR589884 GEN589846:GEN589884 GOJ589846:GOJ589884 GYF589846:GYF589884 HIB589846:HIB589884 HRX589846:HRX589884 IBT589846:IBT589884 ILP589846:ILP589884 IVL589846:IVL589884 JFH589846:JFH589884 JPD589846:JPD589884 JYZ589846:JYZ589884 KIV589846:KIV589884 KSR589846:KSR589884 LCN589846:LCN589884 LMJ589846:LMJ589884 LWF589846:LWF589884 MGB589846:MGB589884 MPX589846:MPX589884 MZT589846:MZT589884 NJP589846:NJP589884 NTL589846:NTL589884 ODH589846:ODH589884 OND589846:OND589884 OWZ589846:OWZ589884 PGV589846:PGV589884 PQR589846:PQR589884 QAN589846:QAN589884 QKJ589846:QKJ589884 QUF589846:QUF589884 REB589846:REB589884 RNX589846:RNX589884 RXT589846:RXT589884 SHP589846:SHP589884 SRL589846:SRL589884 TBH589846:TBH589884 TLD589846:TLD589884 TUZ589846:TUZ589884 UEV589846:UEV589884 UOR589846:UOR589884 UYN589846:UYN589884 VIJ589846:VIJ589884 VSF589846:VSF589884 WCB589846:WCB589884 WLX589846:WLX589884 WVT589846:WVT589884 L655382:L655420 JH655382:JH655420 TD655382:TD655420 ACZ655382:ACZ655420 AMV655382:AMV655420 AWR655382:AWR655420 BGN655382:BGN655420 BQJ655382:BQJ655420 CAF655382:CAF655420 CKB655382:CKB655420 CTX655382:CTX655420 DDT655382:DDT655420 DNP655382:DNP655420 DXL655382:DXL655420 EHH655382:EHH655420 ERD655382:ERD655420 FAZ655382:FAZ655420 FKV655382:FKV655420 FUR655382:FUR655420 GEN655382:GEN655420 GOJ655382:GOJ655420 GYF655382:GYF655420 HIB655382:HIB655420 HRX655382:HRX655420 IBT655382:IBT655420 ILP655382:ILP655420 IVL655382:IVL655420 JFH655382:JFH655420 JPD655382:JPD655420 JYZ655382:JYZ655420 KIV655382:KIV655420 KSR655382:KSR655420 LCN655382:LCN655420 LMJ655382:LMJ655420 LWF655382:LWF655420 MGB655382:MGB655420 MPX655382:MPX655420 MZT655382:MZT655420 NJP655382:NJP655420 NTL655382:NTL655420 ODH655382:ODH655420 OND655382:OND655420 OWZ655382:OWZ655420 PGV655382:PGV655420 PQR655382:PQR655420 QAN655382:QAN655420 QKJ655382:QKJ655420 QUF655382:QUF655420 REB655382:REB655420 RNX655382:RNX655420 RXT655382:RXT655420 SHP655382:SHP655420 SRL655382:SRL655420 TBH655382:TBH655420 TLD655382:TLD655420 TUZ655382:TUZ655420 UEV655382:UEV655420 UOR655382:UOR655420 UYN655382:UYN655420 VIJ655382:VIJ655420 VSF655382:VSF655420 WCB655382:WCB655420 WLX655382:WLX655420 WVT655382:WVT655420 L720918:L720956 JH720918:JH720956 TD720918:TD720956 ACZ720918:ACZ720956 AMV720918:AMV720956 AWR720918:AWR720956 BGN720918:BGN720956 BQJ720918:BQJ720956 CAF720918:CAF720956 CKB720918:CKB720956 CTX720918:CTX720956 DDT720918:DDT720956 DNP720918:DNP720956 DXL720918:DXL720956 EHH720918:EHH720956 ERD720918:ERD720956 FAZ720918:FAZ720956 FKV720918:FKV720956 FUR720918:FUR720956 GEN720918:GEN720956 GOJ720918:GOJ720956 GYF720918:GYF720956 HIB720918:HIB720956 HRX720918:HRX720956 IBT720918:IBT720956 ILP720918:ILP720956 IVL720918:IVL720956 JFH720918:JFH720956 JPD720918:JPD720956 JYZ720918:JYZ720956 KIV720918:KIV720956 KSR720918:KSR720956 LCN720918:LCN720956 LMJ720918:LMJ720956 LWF720918:LWF720956 MGB720918:MGB720956 MPX720918:MPX720956 MZT720918:MZT720956 NJP720918:NJP720956 NTL720918:NTL720956 ODH720918:ODH720956 OND720918:OND720956 OWZ720918:OWZ720956 PGV720918:PGV720956 PQR720918:PQR720956 QAN720918:QAN720956 QKJ720918:QKJ720956 QUF720918:QUF720956 REB720918:REB720956 RNX720918:RNX720956 RXT720918:RXT720956 SHP720918:SHP720956 SRL720918:SRL720956 TBH720918:TBH720956 TLD720918:TLD720956 TUZ720918:TUZ720956 UEV720918:UEV720956 UOR720918:UOR720956 UYN720918:UYN720956 VIJ720918:VIJ720956 VSF720918:VSF720956 WCB720918:WCB720956 WLX720918:WLX720956 WVT720918:WVT720956 L786454:L786492 JH786454:JH786492 TD786454:TD786492 ACZ786454:ACZ786492 AMV786454:AMV786492 AWR786454:AWR786492 BGN786454:BGN786492 BQJ786454:BQJ786492 CAF786454:CAF786492 CKB786454:CKB786492 CTX786454:CTX786492 DDT786454:DDT786492 DNP786454:DNP786492 DXL786454:DXL786492 EHH786454:EHH786492 ERD786454:ERD786492 FAZ786454:FAZ786492 FKV786454:FKV786492 FUR786454:FUR786492 GEN786454:GEN786492 GOJ786454:GOJ786492 GYF786454:GYF786492 HIB786454:HIB786492 HRX786454:HRX786492 IBT786454:IBT786492 ILP786454:ILP786492 IVL786454:IVL786492 JFH786454:JFH786492 JPD786454:JPD786492 JYZ786454:JYZ786492 KIV786454:KIV786492 KSR786454:KSR786492 LCN786454:LCN786492 LMJ786454:LMJ786492 LWF786454:LWF786492 MGB786454:MGB786492 MPX786454:MPX786492 MZT786454:MZT786492 NJP786454:NJP786492 NTL786454:NTL786492 ODH786454:ODH786492 OND786454:OND786492 OWZ786454:OWZ786492 PGV786454:PGV786492 PQR786454:PQR786492 QAN786454:QAN786492 QKJ786454:QKJ786492 QUF786454:QUF786492 REB786454:REB786492 RNX786454:RNX786492 RXT786454:RXT786492 SHP786454:SHP786492 SRL786454:SRL786492 TBH786454:TBH786492 TLD786454:TLD786492 TUZ786454:TUZ786492 UEV786454:UEV786492 UOR786454:UOR786492 UYN786454:UYN786492 VIJ786454:VIJ786492 VSF786454:VSF786492 WCB786454:WCB786492 WLX786454:WLX786492 WVT786454:WVT786492 L851990:L852028 JH851990:JH852028 TD851990:TD852028 ACZ851990:ACZ852028 AMV851990:AMV852028 AWR851990:AWR852028 BGN851990:BGN852028 BQJ851990:BQJ852028 CAF851990:CAF852028 CKB851990:CKB852028 CTX851990:CTX852028 DDT851990:DDT852028 DNP851990:DNP852028 DXL851990:DXL852028 EHH851990:EHH852028 ERD851990:ERD852028 FAZ851990:FAZ852028 FKV851990:FKV852028 FUR851990:FUR852028 GEN851990:GEN852028 GOJ851990:GOJ852028 GYF851990:GYF852028 HIB851990:HIB852028 HRX851990:HRX852028 IBT851990:IBT852028 ILP851990:ILP852028 IVL851990:IVL852028 JFH851990:JFH852028 JPD851990:JPD852028 JYZ851990:JYZ852028 KIV851990:KIV852028 KSR851990:KSR852028 LCN851990:LCN852028 LMJ851990:LMJ852028 LWF851990:LWF852028 MGB851990:MGB852028 MPX851990:MPX852028 MZT851990:MZT852028 NJP851990:NJP852028 NTL851990:NTL852028 ODH851990:ODH852028 OND851990:OND852028 OWZ851990:OWZ852028 PGV851990:PGV852028 PQR851990:PQR852028 QAN851990:QAN852028 QKJ851990:QKJ852028 QUF851990:QUF852028 REB851990:REB852028 RNX851990:RNX852028 RXT851990:RXT852028 SHP851990:SHP852028 SRL851990:SRL852028 TBH851990:TBH852028 TLD851990:TLD852028 TUZ851990:TUZ852028 UEV851990:UEV852028 UOR851990:UOR852028 UYN851990:UYN852028 VIJ851990:VIJ852028 VSF851990:VSF852028 WCB851990:WCB852028 WLX851990:WLX852028 WVT851990:WVT852028 L917526:L917564 JH917526:JH917564 TD917526:TD917564 ACZ917526:ACZ917564 AMV917526:AMV917564 AWR917526:AWR917564 BGN917526:BGN917564 BQJ917526:BQJ917564 CAF917526:CAF917564 CKB917526:CKB917564 CTX917526:CTX917564 DDT917526:DDT917564 DNP917526:DNP917564 DXL917526:DXL917564 EHH917526:EHH917564 ERD917526:ERD917564 FAZ917526:FAZ917564 FKV917526:FKV917564 FUR917526:FUR917564 GEN917526:GEN917564 GOJ917526:GOJ917564 GYF917526:GYF917564 HIB917526:HIB917564 HRX917526:HRX917564 IBT917526:IBT917564 ILP917526:ILP917564 IVL917526:IVL917564 JFH917526:JFH917564 JPD917526:JPD917564 JYZ917526:JYZ917564 KIV917526:KIV917564 KSR917526:KSR917564 LCN917526:LCN917564 LMJ917526:LMJ917564 LWF917526:LWF917564 MGB917526:MGB917564 MPX917526:MPX917564 MZT917526:MZT917564 NJP917526:NJP917564 NTL917526:NTL917564 ODH917526:ODH917564 OND917526:OND917564 OWZ917526:OWZ917564 PGV917526:PGV917564 PQR917526:PQR917564 QAN917526:QAN917564 QKJ917526:QKJ917564 QUF917526:QUF917564 REB917526:REB917564 RNX917526:RNX917564 RXT917526:RXT917564 SHP917526:SHP917564 SRL917526:SRL917564 TBH917526:TBH917564 TLD917526:TLD917564 TUZ917526:TUZ917564 UEV917526:UEV917564 UOR917526:UOR917564 UYN917526:UYN917564 VIJ917526:VIJ917564 VSF917526:VSF917564 WCB917526:WCB917564 WLX917526:WLX917564 WVT917526:WVT917564 L983062:L983100 JH983062:JH983100 TD983062:TD983100 ACZ983062:ACZ983100 AMV983062:AMV983100 AWR983062:AWR983100 BGN983062:BGN983100 BQJ983062:BQJ983100 CAF983062:CAF983100 CKB983062:CKB983100 CTX983062:CTX983100 DDT983062:DDT983100 DNP983062:DNP983100 DXL983062:DXL983100 EHH983062:EHH983100 ERD983062:ERD983100 FAZ983062:FAZ983100 FKV983062:FKV983100 FUR983062:FUR983100 GEN983062:GEN983100 GOJ983062:GOJ983100 GYF983062:GYF983100 HIB983062:HIB983100 HRX983062:HRX983100 IBT983062:IBT983100 ILP983062:ILP983100 IVL983062:IVL983100 JFH983062:JFH983100 JPD983062:JPD983100 JYZ983062:JYZ983100 KIV983062:KIV983100 KSR983062:KSR983100 LCN983062:LCN983100 LMJ983062:LMJ983100 LWF983062:LWF983100 MGB983062:MGB983100 MPX983062:MPX983100 MZT983062:MZT983100 NJP983062:NJP983100 NTL983062:NTL983100 ODH983062:ODH983100 OND983062:OND983100 OWZ983062:OWZ983100 PGV983062:PGV983100 PQR983062:PQR983100 QAN983062:QAN983100 QKJ983062:QKJ983100 QUF983062:QUF983100 REB983062:REB983100 RNX983062:RNX983100 RXT983062:RXT983100 SHP983062:SHP983100 SRL983062:SRL983100 TBH983062:TBH983100 TLD983062:TLD983100 TUZ983062:TUZ983100 UEV983062:UEV983100 UOR983062:UOR983100 UYN983062:UYN983100 VIJ983062:VIJ983100 VSF983062:VSF983100 WCB983062:WCB983100 WLX983062:WLX983100 WVT983062:WVT983100 L47:L49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L65544:L65551 JH65544:JH65551 TD65544:TD65551 ACZ65544:ACZ65551 AMV65544:AMV65551 AWR65544:AWR65551 BGN65544:BGN65551 BQJ65544:BQJ65551 CAF65544:CAF65551 CKB65544:CKB65551 CTX65544:CTX65551 DDT65544:DDT65551 DNP65544:DNP65551 DXL65544:DXL65551 EHH65544:EHH65551 ERD65544:ERD65551 FAZ65544:FAZ65551 FKV65544:FKV65551 FUR65544:FUR65551 GEN65544:GEN65551 GOJ65544:GOJ65551 GYF65544:GYF65551 HIB65544:HIB65551 HRX65544:HRX65551 IBT65544:IBT65551 ILP65544:ILP65551 IVL65544:IVL65551 JFH65544:JFH65551 JPD65544:JPD65551 JYZ65544:JYZ65551 KIV65544:KIV65551 KSR65544:KSR65551 LCN65544:LCN65551 LMJ65544:LMJ65551 LWF65544:LWF65551 MGB65544:MGB65551 MPX65544:MPX65551 MZT65544:MZT65551 NJP65544:NJP65551 NTL65544:NTL65551 ODH65544:ODH65551 OND65544:OND65551 OWZ65544:OWZ65551 PGV65544:PGV65551 PQR65544:PQR65551 QAN65544:QAN65551 QKJ65544:QKJ65551 QUF65544:QUF65551 REB65544:REB65551 RNX65544:RNX65551 RXT65544:RXT65551 SHP65544:SHP65551 SRL65544:SRL65551 TBH65544:TBH65551 TLD65544:TLD65551 TUZ65544:TUZ65551 UEV65544:UEV65551 UOR65544:UOR65551 UYN65544:UYN65551 VIJ65544:VIJ65551 VSF65544:VSF65551 WCB65544:WCB65551 WLX65544:WLX65551 WVT65544:WVT65551 L131080:L131087 JH131080:JH131087 TD131080:TD131087 ACZ131080:ACZ131087 AMV131080:AMV131087 AWR131080:AWR131087 BGN131080:BGN131087 BQJ131080:BQJ131087 CAF131080:CAF131087 CKB131080:CKB131087 CTX131080:CTX131087 DDT131080:DDT131087 DNP131080:DNP131087 DXL131080:DXL131087 EHH131080:EHH131087 ERD131080:ERD131087 FAZ131080:FAZ131087 FKV131080:FKV131087 FUR131080:FUR131087 GEN131080:GEN131087 GOJ131080:GOJ131087 GYF131080:GYF131087 HIB131080:HIB131087 HRX131080:HRX131087 IBT131080:IBT131087 ILP131080:ILP131087 IVL131080:IVL131087 JFH131080:JFH131087 JPD131080:JPD131087 JYZ131080:JYZ131087 KIV131080:KIV131087 KSR131080:KSR131087 LCN131080:LCN131087 LMJ131080:LMJ131087 LWF131080:LWF131087 MGB131080:MGB131087 MPX131080:MPX131087 MZT131080:MZT131087 NJP131080:NJP131087 NTL131080:NTL131087 ODH131080:ODH131087 OND131080:OND131087 OWZ131080:OWZ131087 PGV131080:PGV131087 PQR131080:PQR131087 QAN131080:QAN131087 QKJ131080:QKJ131087 QUF131080:QUF131087 REB131080:REB131087 RNX131080:RNX131087 RXT131080:RXT131087 SHP131080:SHP131087 SRL131080:SRL131087 TBH131080:TBH131087 TLD131080:TLD131087 TUZ131080:TUZ131087 UEV131080:UEV131087 UOR131080:UOR131087 UYN131080:UYN131087 VIJ131080:VIJ131087 VSF131080:VSF131087 WCB131080:WCB131087 WLX131080:WLX131087 WVT131080:WVT131087 L196616:L196623 JH196616:JH196623 TD196616:TD196623 ACZ196616:ACZ196623 AMV196616:AMV196623 AWR196616:AWR196623 BGN196616:BGN196623 BQJ196616:BQJ196623 CAF196616:CAF196623 CKB196616:CKB196623 CTX196616:CTX196623 DDT196616:DDT196623 DNP196616:DNP196623 DXL196616:DXL196623 EHH196616:EHH196623 ERD196616:ERD196623 FAZ196616:FAZ196623 FKV196616:FKV196623 FUR196616:FUR196623 GEN196616:GEN196623 GOJ196616:GOJ196623 GYF196616:GYF196623 HIB196616:HIB196623 HRX196616:HRX196623 IBT196616:IBT196623 ILP196616:ILP196623 IVL196616:IVL196623 JFH196616:JFH196623 JPD196616:JPD196623 JYZ196616:JYZ196623 KIV196616:KIV196623 KSR196616:KSR196623 LCN196616:LCN196623 LMJ196616:LMJ196623 LWF196616:LWF196623 MGB196616:MGB196623 MPX196616:MPX196623 MZT196616:MZT196623 NJP196616:NJP196623 NTL196616:NTL196623 ODH196616:ODH196623 OND196616:OND196623 OWZ196616:OWZ196623 PGV196616:PGV196623 PQR196616:PQR196623 QAN196616:QAN196623 QKJ196616:QKJ196623 QUF196616:QUF196623 REB196616:REB196623 RNX196616:RNX196623 RXT196616:RXT196623 SHP196616:SHP196623 SRL196616:SRL196623 TBH196616:TBH196623 TLD196616:TLD196623 TUZ196616:TUZ196623 UEV196616:UEV196623 UOR196616:UOR196623 UYN196616:UYN196623 VIJ196616:VIJ196623 VSF196616:VSF196623 WCB196616:WCB196623 WLX196616:WLX196623 WVT196616:WVT196623 L262152:L262159 JH262152:JH262159 TD262152:TD262159 ACZ262152:ACZ262159 AMV262152:AMV262159 AWR262152:AWR262159 BGN262152:BGN262159 BQJ262152:BQJ262159 CAF262152:CAF262159 CKB262152:CKB262159 CTX262152:CTX262159 DDT262152:DDT262159 DNP262152:DNP262159 DXL262152:DXL262159 EHH262152:EHH262159 ERD262152:ERD262159 FAZ262152:FAZ262159 FKV262152:FKV262159 FUR262152:FUR262159 GEN262152:GEN262159 GOJ262152:GOJ262159 GYF262152:GYF262159 HIB262152:HIB262159 HRX262152:HRX262159 IBT262152:IBT262159 ILP262152:ILP262159 IVL262152:IVL262159 JFH262152:JFH262159 JPD262152:JPD262159 JYZ262152:JYZ262159 KIV262152:KIV262159 KSR262152:KSR262159 LCN262152:LCN262159 LMJ262152:LMJ262159 LWF262152:LWF262159 MGB262152:MGB262159 MPX262152:MPX262159 MZT262152:MZT262159 NJP262152:NJP262159 NTL262152:NTL262159 ODH262152:ODH262159 OND262152:OND262159 OWZ262152:OWZ262159 PGV262152:PGV262159 PQR262152:PQR262159 QAN262152:QAN262159 QKJ262152:QKJ262159 QUF262152:QUF262159 REB262152:REB262159 RNX262152:RNX262159 RXT262152:RXT262159 SHP262152:SHP262159 SRL262152:SRL262159 TBH262152:TBH262159 TLD262152:TLD262159 TUZ262152:TUZ262159 UEV262152:UEV262159 UOR262152:UOR262159 UYN262152:UYN262159 VIJ262152:VIJ262159 VSF262152:VSF262159 WCB262152:WCB262159 WLX262152:WLX262159 WVT262152:WVT262159 L327688:L327695 JH327688:JH327695 TD327688:TD327695 ACZ327688:ACZ327695 AMV327688:AMV327695 AWR327688:AWR327695 BGN327688:BGN327695 BQJ327688:BQJ327695 CAF327688:CAF327695 CKB327688:CKB327695 CTX327688:CTX327695 DDT327688:DDT327695 DNP327688:DNP327695 DXL327688:DXL327695 EHH327688:EHH327695 ERD327688:ERD327695 FAZ327688:FAZ327695 FKV327688:FKV327695 FUR327688:FUR327695 GEN327688:GEN327695 GOJ327688:GOJ327695 GYF327688:GYF327695 HIB327688:HIB327695 HRX327688:HRX327695 IBT327688:IBT327695 ILP327688:ILP327695 IVL327688:IVL327695 JFH327688:JFH327695 JPD327688:JPD327695 JYZ327688:JYZ327695 KIV327688:KIV327695 KSR327688:KSR327695 LCN327688:LCN327695 LMJ327688:LMJ327695 LWF327688:LWF327695 MGB327688:MGB327695 MPX327688:MPX327695 MZT327688:MZT327695 NJP327688:NJP327695 NTL327688:NTL327695 ODH327688:ODH327695 OND327688:OND327695 OWZ327688:OWZ327695 PGV327688:PGV327695 PQR327688:PQR327695 QAN327688:QAN327695 QKJ327688:QKJ327695 QUF327688:QUF327695 REB327688:REB327695 RNX327688:RNX327695 RXT327688:RXT327695 SHP327688:SHP327695 SRL327688:SRL327695 TBH327688:TBH327695 TLD327688:TLD327695 TUZ327688:TUZ327695 UEV327688:UEV327695 UOR327688:UOR327695 UYN327688:UYN327695 VIJ327688:VIJ327695 VSF327688:VSF327695 WCB327688:WCB327695 WLX327688:WLX327695 WVT327688:WVT327695 L393224:L393231 JH393224:JH393231 TD393224:TD393231 ACZ393224:ACZ393231 AMV393224:AMV393231 AWR393224:AWR393231 BGN393224:BGN393231 BQJ393224:BQJ393231 CAF393224:CAF393231 CKB393224:CKB393231 CTX393224:CTX393231 DDT393224:DDT393231 DNP393224:DNP393231 DXL393224:DXL393231 EHH393224:EHH393231 ERD393224:ERD393231 FAZ393224:FAZ393231 FKV393224:FKV393231 FUR393224:FUR393231 GEN393224:GEN393231 GOJ393224:GOJ393231 GYF393224:GYF393231 HIB393224:HIB393231 HRX393224:HRX393231 IBT393224:IBT393231 ILP393224:ILP393231 IVL393224:IVL393231 JFH393224:JFH393231 JPD393224:JPD393231 JYZ393224:JYZ393231 KIV393224:KIV393231 KSR393224:KSR393231 LCN393224:LCN393231 LMJ393224:LMJ393231 LWF393224:LWF393231 MGB393224:MGB393231 MPX393224:MPX393231 MZT393224:MZT393231 NJP393224:NJP393231 NTL393224:NTL393231 ODH393224:ODH393231 OND393224:OND393231 OWZ393224:OWZ393231 PGV393224:PGV393231 PQR393224:PQR393231 QAN393224:QAN393231 QKJ393224:QKJ393231 QUF393224:QUF393231 REB393224:REB393231 RNX393224:RNX393231 RXT393224:RXT393231 SHP393224:SHP393231 SRL393224:SRL393231 TBH393224:TBH393231 TLD393224:TLD393231 TUZ393224:TUZ393231 UEV393224:UEV393231 UOR393224:UOR393231 UYN393224:UYN393231 VIJ393224:VIJ393231 VSF393224:VSF393231 WCB393224:WCB393231 WLX393224:WLX393231 WVT393224:WVT393231 L458760:L458767 JH458760:JH458767 TD458760:TD458767 ACZ458760:ACZ458767 AMV458760:AMV458767 AWR458760:AWR458767 BGN458760:BGN458767 BQJ458760:BQJ458767 CAF458760:CAF458767 CKB458760:CKB458767 CTX458760:CTX458767 DDT458760:DDT458767 DNP458760:DNP458767 DXL458760:DXL458767 EHH458760:EHH458767 ERD458760:ERD458767 FAZ458760:FAZ458767 FKV458760:FKV458767 FUR458760:FUR458767 GEN458760:GEN458767 GOJ458760:GOJ458767 GYF458760:GYF458767 HIB458760:HIB458767 HRX458760:HRX458767 IBT458760:IBT458767 ILP458760:ILP458767 IVL458760:IVL458767 JFH458760:JFH458767 JPD458760:JPD458767 JYZ458760:JYZ458767 KIV458760:KIV458767 KSR458760:KSR458767 LCN458760:LCN458767 LMJ458760:LMJ458767 LWF458760:LWF458767 MGB458760:MGB458767 MPX458760:MPX458767 MZT458760:MZT458767 NJP458760:NJP458767 NTL458760:NTL458767 ODH458760:ODH458767 OND458760:OND458767 OWZ458760:OWZ458767 PGV458760:PGV458767 PQR458760:PQR458767 QAN458760:QAN458767 QKJ458760:QKJ458767 QUF458760:QUF458767 REB458760:REB458767 RNX458760:RNX458767 RXT458760:RXT458767 SHP458760:SHP458767 SRL458760:SRL458767 TBH458760:TBH458767 TLD458760:TLD458767 TUZ458760:TUZ458767 UEV458760:UEV458767 UOR458760:UOR458767 UYN458760:UYN458767 VIJ458760:VIJ458767 VSF458760:VSF458767 WCB458760:WCB458767 WLX458760:WLX458767 WVT458760:WVT458767 L524296:L524303 JH524296:JH524303 TD524296:TD524303 ACZ524296:ACZ524303 AMV524296:AMV524303 AWR524296:AWR524303 BGN524296:BGN524303 BQJ524296:BQJ524303 CAF524296:CAF524303 CKB524296:CKB524303 CTX524296:CTX524303 DDT524296:DDT524303 DNP524296:DNP524303 DXL524296:DXL524303 EHH524296:EHH524303 ERD524296:ERD524303 FAZ524296:FAZ524303 FKV524296:FKV524303 FUR524296:FUR524303 GEN524296:GEN524303 GOJ524296:GOJ524303 GYF524296:GYF524303 HIB524296:HIB524303 HRX524296:HRX524303 IBT524296:IBT524303 ILP524296:ILP524303 IVL524296:IVL524303 JFH524296:JFH524303 JPD524296:JPD524303 JYZ524296:JYZ524303 KIV524296:KIV524303 KSR524296:KSR524303 LCN524296:LCN524303 LMJ524296:LMJ524303 LWF524296:LWF524303 MGB524296:MGB524303 MPX524296:MPX524303 MZT524296:MZT524303 NJP524296:NJP524303 NTL524296:NTL524303 ODH524296:ODH524303 OND524296:OND524303 OWZ524296:OWZ524303 PGV524296:PGV524303 PQR524296:PQR524303 QAN524296:QAN524303 QKJ524296:QKJ524303 QUF524296:QUF524303 REB524296:REB524303 RNX524296:RNX524303 RXT524296:RXT524303 SHP524296:SHP524303 SRL524296:SRL524303 TBH524296:TBH524303 TLD524296:TLD524303 TUZ524296:TUZ524303 UEV524296:UEV524303 UOR524296:UOR524303 UYN524296:UYN524303 VIJ524296:VIJ524303 VSF524296:VSF524303 WCB524296:WCB524303 WLX524296:WLX524303 WVT524296:WVT524303 L589832:L589839 JH589832:JH589839 TD589832:TD589839 ACZ589832:ACZ589839 AMV589832:AMV589839 AWR589832:AWR589839 BGN589832:BGN589839 BQJ589832:BQJ589839 CAF589832:CAF589839 CKB589832:CKB589839 CTX589832:CTX589839 DDT589832:DDT589839 DNP589832:DNP589839 DXL589832:DXL589839 EHH589832:EHH589839 ERD589832:ERD589839 FAZ589832:FAZ589839 FKV589832:FKV589839 FUR589832:FUR589839 GEN589832:GEN589839 GOJ589832:GOJ589839 GYF589832:GYF589839 HIB589832:HIB589839 HRX589832:HRX589839 IBT589832:IBT589839 ILP589832:ILP589839 IVL589832:IVL589839 JFH589832:JFH589839 JPD589832:JPD589839 JYZ589832:JYZ589839 KIV589832:KIV589839 KSR589832:KSR589839 LCN589832:LCN589839 LMJ589832:LMJ589839 LWF589832:LWF589839 MGB589832:MGB589839 MPX589832:MPX589839 MZT589832:MZT589839 NJP589832:NJP589839 NTL589832:NTL589839 ODH589832:ODH589839 OND589832:OND589839 OWZ589832:OWZ589839 PGV589832:PGV589839 PQR589832:PQR589839 QAN589832:QAN589839 QKJ589832:QKJ589839 QUF589832:QUF589839 REB589832:REB589839 RNX589832:RNX589839 RXT589832:RXT589839 SHP589832:SHP589839 SRL589832:SRL589839 TBH589832:TBH589839 TLD589832:TLD589839 TUZ589832:TUZ589839 UEV589832:UEV589839 UOR589832:UOR589839 UYN589832:UYN589839 VIJ589832:VIJ589839 VSF589832:VSF589839 WCB589832:WCB589839 WLX589832:WLX589839 WVT589832:WVT589839 L655368:L655375 JH655368:JH655375 TD655368:TD655375 ACZ655368:ACZ655375 AMV655368:AMV655375 AWR655368:AWR655375 BGN655368:BGN655375 BQJ655368:BQJ655375 CAF655368:CAF655375 CKB655368:CKB655375 CTX655368:CTX655375 DDT655368:DDT655375 DNP655368:DNP655375 DXL655368:DXL655375 EHH655368:EHH655375 ERD655368:ERD655375 FAZ655368:FAZ655375 FKV655368:FKV655375 FUR655368:FUR655375 GEN655368:GEN655375 GOJ655368:GOJ655375 GYF655368:GYF655375 HIB655368:HIB655375 HRX655368:HRX655375 IBT655368:IBT655375 ILP655368:ILP655375 IVL655368:IVL655375 JFH655368:JFH655375 JPD655368:JPD655375 JYZ655368:JYZ655375 KIV655368:KIV655375 KSR655368:KSR655375 LCN655368:LCN655375 LMJ655368:LMJ655375 LWF655368:LWF655375 MGB655368:MGB655375 MPX655368:MPX655375 MZT655368:MZT655375 NJP655368:NJP655375 NTL655368:NTL655375 ODH655368:ODH655375 OND655368:OND655375 OWZ655368:OWZ655375 PGV655368:PGV655375 PQR655368:PQR655375 QAN655368:QAN655375 QKJ655368:QKJ655375 QUF655368:QUF655375 REB655368:REB655375 RNX655368:RNX655375 RXT655368:RXT655375 SHP655368:SHP655375 SRL655368:SRL655375 TBH655368:TBH655375 TLD655368:TLD655375 TUZ655368:TUZ655375 UEV655368:UEV655375 UOR655368:UOR655375 UYN655368:UYN655375 VIJ655368:VIJ655375 VSF655368:VSF655375 WCB655368:WCB655375 WLX655368:WLX655375 WVT655368:WVT655375 L720904:L720911 JH720904:JH720911 TD720904:TD720911 ACZ720904:ACZ720911 AMV720904:AMV720911 AWR720904:AWR720911 BGN720904:BGN720911 BQJ720904:BQJ720911 CAF720904:CAF720911 CKB720904:CKB720911 CTX720904:CTX720911 DDT720904:DDT720911 DNP720904:DNP720911 DXL720904:DXL720911 EHH720904:EHH720911 ERD720904:ERD720911 FAZ720904:FAZ720911 FKV720904:FKV720911 FUR720904:FUR720911 GEN720904:GEN720911 GOJ720904:GOJ720911 GYF720904:GYF720911 HIB720904:HIB720911 HRX720904:HRX720911 IBT720904:IBT720911 ILP720904:ILP720911 IVL720904:IVL720911 JFH720904:JFH720911 JPD720904:JPD720911 JYZ720904:JYZ720911 KIV720904:KIV720911 KSR720904:KSR720911 LCN720904:LCN720911 LMJ720904:LMJ720911 LWF720904:LWF720911 MGB720904:MGB720911 MPX720904:MPX720911 MZT720904:MZT720911 NJP720904:NJP720911 NTL720904:NTL720911 ODH720904:ODH720911 OND720904:OND720911 OWZ720904:OWZ720911 PGV720904:PGV720911 PQR720904:PQR720911 QAN720904:QAN720911 QKJ720904:QKJ720911 QUF720904:QUF720911 REB720904:REB720911 RNX720904:RNX720911 RXT720904:RXT720911 SHP720904:SHP720911 SRL720904:SRL720911 TBH720904:TBH720911 TLD720904:TLD720911 TUZ720904:TUZ720911 UEV720904:UEV720911 UOR720904:UOR720911 UYN720904:UYN720911 VIJ720904:VIJ720911 VSF720904:VSF720911 WCB720904:WCB720911 WLX720904:WLX720911 WVT720904:WVT720911 L786440:L786447 JH786440:JH786447 TD786440:TD786447 ACZ786440:ACZ786447 AMV786440:AMV786447 AWR786440:AWR786447 BGN786440:BGN786447 BQJ786440:BQJ786447 CAF786440:CAF786447 CKB786440:CKB786447 CTX786440:CTX786447 DDT786440:DDT786447 DNP786440:DNP786447 DXL786440:DXL786447 EHH786440:EHH786447 ERD786440:ERD786447 FAZ786440:FAZ786447 FKV786440:FKV786447 FUR786440:FUR786447 GEN786440:GEN786447 GOJ786440:GOJ786447 GYF786440:GYF786447 HIB786440:HIB786447 HRX786440:HRX786447 IBT786440:IBT786447 ILP786440:ILP786447 IVL786440:IVL786447 JFH786440:JFH786447 JPD786440:JPD786447 JYZ786440:JYZ786447 KIV786440:KIV786447 KSR786440:KSR786447 LCN786440:LCN786447 LMJ786440:LMJ786447 LWF786440:LWF786447 MGB786440:MGB786447 MPX786440:MPX786447 MZT786440:MZT786447 NJP786440:NJP786447 NTL786440:NTL786447 ODH786440:ODH786447 OND786440:OND786447 OWZ786440:OWZ786447 PGV786440:PGV786447 PQR786440:PQR786447 QAN786440:QAN786447 QKJ786440:QKJ786447 QUF786440:QUF786447 REB786440:REB786447 RNX786440:RNX786447 RXT786440:RXT786447 SHP786440:SHP786447 SRL786440:SRL786447 TBH786440:TBH786447 TLD786440:TLD786447 TUZ786440:TUZ786447 UEV786440:UEV786447 UOR786440:UOR786447 UYN786440:UYN786447 VIJ786440:VIJ786447 VSF786440:VSF786447 WCB786440:WCB786447 WLX786440:WLX786447 WVT786440:WVT786447 L851976:L851983 JH851976:JH851983 TD851976:TD851983 ACZ851976:ACZ851983 AMV851976:AMV851983 AWR851976:AWR851983 BGN851976:BGN851983 BQJ851976:BQJ851983 CAF851976:CAF851983 CKB851976:CKB851983 CTX851976:CTX851983 DDT851976:DDT851983 DNP851976:DNP851983 DXL851976:DXL851983 EHH851976:EHH851983 ERD851976:ERD851983 FAZ851976:FAZ851983 FKV851976:FKV851983 FUR851976:FUR851983 GEN851976:GEN851983 GOJ851976:GOJ851983 GYF851976:GYF851983 HIB851976:HIB851983 HRX851976:HRX851983 IBT851976:IBT851983 ILP851976:ILP851983 IVL851976:IVL851983 JFH851976:JFH851983 JPD851976:JPD851983 JYZ851976:JYZ851983 KIV851976:KIV851983 KSR851976:KSR851983 LCN851976:LCN851983 LMJ851976:LMJ851983 LWF851976:LWF851983 MGB851976:MGB851983 MPX851976:MPX851983 MZT851976:MZT851983 NJP851976:NJP851983 NTL851976:NTL851983 ODH851976:ODH851983 OND851976:OND851983 OWZ851976:OWZ851983 PGV851976:PGV851983 PQR851976:PQR851983 QAN851976:QAN851983 QKJ851976:QKJ851983 QUF851976:QUF851983 REB851976:REB851983 RNX851976:RNX851983 RXT851976:RXT851983 SHP851976:SHP851983 SRL851976:SRL851983 TBH851976:TBH851983 TLD851976:TLD851983 TUZ851976:TUZ851983 UEV851976:UEV851983 UOR851976:UOR851983 UYN851976:UYN851983 VIJ851976:VIJ851983 VSF851976:VSF851983 WCB851976:WCB851983 WLX851976:WLX851983 WVT851976:WVT851983 L917512:L917519 JH917512:JH917519 TD917512:TD917519 ACZ917512:ACZ917519 AMV917512:AMV917519 AWR917512:AWR917519 BGN917512:BGN917519 BQJ917512:BQJ917519 CAF917512:CAF917519 CKB917512:CKB917519 CTX917512:CTX917519 DDT917512:DDT917519 DNP917512:DNP917519 DXL917512:DXL917519 EHH917512:EHH917519 ERD917512:ERD917519 FAZ917512:FAZ917519 FKV917512:FKV917519 FUR917512:FUR917519 GEN917512:GEN917519 GOJ917512:GOJ917519 GYF917512:GYF917519 HIB917512:HIB917519 HRX917512:HRX917519 IBT917512:IBT917519 ILP917512:ILP917519 IVL917512:IVL917519 JFH917512:JFH917519 JPD917512:JPD917519 JYZ917512:JYZ917519 KIV917512:KIV917519 KSR917512:KSR917519 LCN917512:LCN917519 LMJ917512:LMJ917519 LWF917512:LWF917519 MGB917512:MGB917519 MPX917512:MPX917519 MZT917512:MZT917519 NJP917512:NJP917519 NTL917512:NTL917519 ODH917512:ODH917519 OND917512:OND917519 OWZ917512:OWZ917519 PGV917512:PGV917519 PQR917512:PQR917519 QAN917512:QAN917519 QKJ917512:QKJ917519 QUF917512:QUF917519 REB917512:REB917519 RNX917512:RNX917519 RXT917512:RXT917519 SHP917512:SHP917519 SRL917512:SRL917519 TBH917512:TBH917519 TLD917512:TLD917519 TUZ917512:TUZ917519 UEV917512:UEV917519 UOR917512:UOR917519 UYN917512:UYN917519 VIJ917512:VIJ917519 VSF917512:VSF917519 WCB917512:WCB917519 WLX917512:WLX917519 WVT917512:WVT917519 L983048:L983055 JH983048:JH983055 TD983048:TD983055 ACZ983048:ACZ983055 AMV983048:AMV983055 AWR983048:AWR983055 BGN983048:BGN983055 BQJ983048:BQJ983055 CAF983048:CAF983055 CKB983048:CKB983055 CTX983048:CTX983055 DDT983048:DDT983055 DNP983048:DNP983055 DXL983048:DXL983055 EHH983048:EHH983055 ERD983048:ERD983055 FAZ983048:FAZ983055 FKV983048:FKV983055 FUR983048:FUR983055 GEN983048:GEN983055 GOJ983048:GOJ983055 GYF983048:GYF983055 HIB983048:HIB983055 HRX983048:HRX983055 IBT983048:IBT983055 ILP983048:ILP983055 IVL983048:IVL983055 JFH983048:JFH983055 JPD983048:JPD983055 JYZ983048:JYZ983055 KIV983048:KIV983055 KSR983048:KSR983055 LCN983048:LCN983055 LMJ983048:LMJ983055 LWF983048:LWF983055 MGB983048:MGB983055 MPX983048:MPX983055 MZT983048:MZT983055 NJP983048:NJP983055 NTL983048:NTL983055 ODH983048:ODH983055 OND983048:OND983055 OWZ983048:OWZ983055 PGV983048:PGV983055 PQR983048:PQR983055 QAN983048:QAN983055 QKJ983048:QKJ983055 QUF983048:QUF983055 REB983048:REB983055 RNX983048:RNX983055 RXT983048:RXT983055 SHP983048:SHP983055 SRL983048:SRL983055 TBH983048:TBH983055 TLD983048:TLD983055 TUZ983048:TUZ983055 UEV983048:UEV983055 UOR983048:UOR983055 UYN983048:UYN983055 VIJ983048:VIJ983055 VSF983048:VSF983055 WCB983048:WCB983055 WLX983048:WLX983055 WVT55" xr:uid="{9EC1C07C-E488-49AF-B0EB-64BCD9EE909C}">
      <formula1>$H$120:$H$125</formula1>
    </dataValidation>
    <dataValidation type="list" allowBlank="1" showInputMessage="1" showErrorMessage="1" sqref="WVS983048:WVS983055 K55:K63 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K65558:K65596 JG65558:JG65596 TC65558:TC65596 ACY65558:ACY65596 AMU65558:AMU65596 AWQ65558:AWQ65596 BGM65558:BGM65596 BQI65558:BQI65596 CAE65558:CAE65596 CKA65558:CKA65596 CTW65558:CTW65596 DDS65558:DDS65596 DNO65558:DNO65596 DXK65558:DXK65596 EHG65558:EHG65596 ERC65558:ERC65596 FAY65558:FAY65596 FKU65558:FKU65596 FUQ65558:FUQ65596 GEM65558:GEM65596 GOI65558:GOI65596 GYE65558:GYE65596 HIA65558:HIA65596 HRW65558:HRW65596 IBS65558:IBS65596 ILO65558:ILO65596 IVK65558:IVK65596 JFG65558:JFG65596 JPC65558:JPC65596 JYY65558:JYY65596 KIU65558:KIU65596 KSQ65558:KSQ65596 LCM65558:LCM65596 LMI65558:LMI65596 LWE65558:LWE65596 MGA65558:MGA65596 MPW65558:MPW65596 MZS65558:MZS65596 NJO65558:NJO65596 NTK65558:NTK65596 ODG65558:ODG65596 ONC65558:ONC65596 OWY65558:OWY65596 PGU65558:PGU65596 PQQ65558:PQQ65596 QAM65558:QAM65596 QKI65558:QKI65596 QUE65558:QUE65596 REA65558:REA65596 RNW65558:RNW65596 RXS65558:RXS65596 SHO65558:SHO65596 SRK65558:SRK65596 TBG65558:TBG65596 TLC65558:TLC65596 TUY65558:TUY65596 UEU65558:UEU65596 UOQ65558:UOQ65596 UYM65558:UYM65596 VII65558:VII65596 VSE65558:VSE65596 WCA65558:WCA65596 WLW65558:WLW65596 WVS65558:WVS65596 K131094:K131132 JG131094:JG131132 TC131094:TC131132 ACY131094:ACY131132 AMU131094:AMU131132 AWQ131094:AWQ131132 BGM131094:BGM131132 BQI131094:BQI131132 CAE131094:CAE131132 CKA131094:CKA131132 CTW131094:CTW131132 DDS131094:DDS131132 DNO131094:DNO131132 DXK131094:DXK131132 EHG131094:EHG131132 ERC131094:ERC131132 FAY131094:FAY131132 FKU131094:FKU131132 FUQ131094:FUQ131132 GEM131094:GEM131132 GOI131094:GOI131132 GYE131094:GYE131132 HIA131094:HIA131132 HRW131094:HRW131132 IBS131094:IBS131132 ILO131094:ILO131132 IVK131094:IVK131132 JFG131094:JFG131132 JPC131094:JPC131132 JYY131094:JYY131132 KIU131094:KIU131132 KSQ131094:KSQ131132 LCM131094:LCM131132 LMI131094:LMI131132 LWE131094:LWE131132 MGA131094:MGA131132 MPW131094:MPW131132 MZS131094:MZS131132 NJO131094:NJO131132 NTK131094:NTK131132 ODG131094:ODG131132 ONC131094:ONC131132 OWY131094:OWY131132 PGU131094:PGU131132 PQQ131094:PQQ131132 QAM131094:QAM131132 QKI131094:QKI131132 QUE131094:QUE131132 REA131094:REA131132 RNW131094:RNW131132 RXS131094:RXS131132 SHO131094:SHO131132 SRK131094:SRK131132 TBG131094:TBG131132 TLC131094:TLC131132 TUY131094:TUY131132 UEU131094:UEU131132 UOQ131094:UOQ131132 UYM131094:UYM131132 VII131094:VII131132 VSE131094:VSE131132 WCA131094:WCA131132 WLW131094:WLW131132 WVS131094:WVS131132 K196630:K196668 JG196630:JG196668 TC196630:TC196668 ACY196630:ACY196668 AMU196630:AMU196668 AWQ196630:AWQ196668 BGM196630:BGM196668 BQI196630:BQI196668 CAE196630:CAE196668 CKA196630:CKA196668 CTW196630:CTW196668 DDS196630:DDS196668 DNO196630:DNO196668 DXK196630:DXK196668 EHG196630:EHG196668 ERC196630:ERC196668 FAY196630:FAY196668 FKU196630:FKU196668 FUQ196630:FUQ196668 GEM196630:GEM196668 GOI196630:GOI196668 GYE196630:GYE196668 HIA196630:HIA196668 HRW196630:HRW196668 IBS196630:IBS196668 ILO196630:ILO196668 IVK196630:IVK196668 JFG196630:JFG196668 JPC196630:JPC196668 JYY196630:JYY196668 KIU196630:KIU196668 KSQ196630:KSQ196668 LCM196630:LCM196668 LMI196630:LMI196668 LWE196630:LWE196668 MGA196630:MGA196668 MPW196630:MPW196668 MZS196630:MZS196668 NJO196630:NJO196668 NTK196630:NTK196668 ODG196630:ODG196668 ONC196630:ONC196668 OWY196630:OWY196668 PGU196630:PGU196668 PQQ196630:PQQ196668 QAM196630:QAM196668 QKI196630:QKI196668 QUE196630:QUE196668 REA196630:REA196668 RNW196630:RNW196668 RXS196630:RXS196668 SHO196630:SHO196668 SRK196630:SRK196668 TBG196630:TBG196668 TLC196630:TLC196668 TUY196630:TUY196668 UEU196630:UEU196668 UOQ196630:UOQ196668 UYM196630:UYM196668 VII196630:VII196668 VSE196630:VSE196668 WCA196630:WCA196668 WLW196630:WLW196668 WVS196630:WVS196668 K262166:K262204 JG262166:JG262204 TC262166:TC262204 ACY262166:ACY262204 AMU262166:AMU262204 AWQ262166:AWQ262204 BGM262166:BGM262204 BQI262166:BQI262204 CAE262166:CAE262204 CKA262166:CKA262204 CTW262166:CTW262204 DDS262166:DDS262204 DNO262166:DNO262204 DXK262166:DXK262204 EHG262166:EHG262204 ERC262166:ERC262204 FAY262166:FAY262204 FKU262166:FKU262204 FUQ262166:FUQ262204 GEM262166:GEM262204 GOI262166:GOI262204 GYE262166:GYE262204 HIA262166:HIA262204 HRW262166:HRW262204 IBS262166:IBS262204 ILO262166:ILO262204 IVK262166:IVK262204 JFG262166:JFG262204 JPC262166:JPC262204 JYY262166:JYY262204 KIU262166:KIU262204 KSQ262166:KSQ262204 LCM262166:LCM262204 LMI262166:LMI262204 LWE262166:LWE262204 MGA262166:MGA262204 MPW262166:MPW262204 MZS262166:MZS262204 NJO262166:NJO262204 NTK262166:NTK262204 ODG262166:ODG262204 ONC262166:ONC262204 OWY262166:OWY262204 PGU262166:PGU262204 PQQ262166:PQQ262204 QAM262166:QAM262204 QKI262166:QKI262204 QUE262166:QUE262204 REA262166:REA262204 RNW262166:RNW262204 RXS262166:RXS262204 SHO262166:SHO262204 SRK262166:SRK262204 TBG262166:TBG262204 TLC262166:TLC262204 TUY262166:TUY262204 UEU262166:UEU262204 UOQ262166:UOQ262204 UYM262166:UYM262204 VII262166:VII262204 VSE262166:VSE262204 WCA262166:WCA262204 WLW262166:WLW262204 WVS262166:WVS262204 K327702:K327740 JG327702:JG327740 TC327702:TC327740 ACY327702:ACY327740 AMU327702:AMU327740 AWQ327702:AWQ327740 BGM327702:BGM327740 BQI327702:BQI327740 CAE327702:CAE327740 CKA327702:CKA327740 CTW327702:CTW327740 DDS327702:DDS327740 DNO327702:DNO327740 DXK327702:DXK327740 EHG327702:EHG327740 ERC327702:ERC327740 FAY327702:FAY327740 FKU327702:FKU327740 FUQ327702:FUQ327740 GEM327702:GEM327740 GOI327702:GOI327740 GYE327702:GYE327740 HIA327702:HIA327740 HRW327702:HRW327740 IBS327702:IBS327740 ILO327702:ILO327740 IVK327702:IVK327740 JFG327702:JFG327740 JPC327702:JPC327740 JYY327702:JYY327740 KIU327702:KIU327740 KSQ327702:KSQ327740 LCM327702:LCM327740 LMI327702:LMI327740 LWE327702:LWE327740 MGA327702:MGA327740 MPW327702:MPW327740 MZS327702:MZS327740 NJO327702:NJO327740 NTK327702:NTK327740 ODG327702:ODG327740 ONC327702:ONC327740 OWY327702:OWY327740 PGU327702:PGU327740 PQQ327702:PQQ327740 QAM327702:QAM327740 QKI327702:QKI327740 QUE327702:QUE327740 REA327702:REA327740 RNW327702:RNW327740 RXS327702:RXS327740 SHO327702:SHO327740 SRK327702:SRK327740 TBG327702:TBG327740 TLC327702:TLC327740 TUY327702:TUY327740 UEU327702:UEU327740 UOQ327702:UOQ327740 UYM327702:UYM327740 VII327702:VII327740 VSE327702:VSE327740 WCA327702:WCA327740 WLW327702:WLW327740 WVS327702:WVS327740 K393238:K393276 JG393238:JG393276 TC393238:TC393276 ACY393238:ACY393276 AMU393238:AMU393276 AWQ393238:AWQ393276 BGM393238:BGM393276 BQI393238:BQI393276 CAE393238:CAE393276 CKA393238:CKA393276 CTW393238:CTW393276 DDS393238:DDS393276 DNO393238:DNO393276 DXK393238:DXK393276 EHG393238:EHG393276 ERC393238:ERC393276 FAY393238:FAY393276 FKU393238:FKU393276 FUQ393238:FUQ393276 GEM393238:GEM393276 GOI393238:GOI393276 GYE393238:GYE393276 HIA393238:HIA393276 HRW393238:HRW393276 IBS393238:IBS393276 ILO393238:ILO393276 IVK393238:IVK393276 JFG393238:JFG393276 JPC393238:JPC393276 JYY393238:JYY393276 KIU393238:KIU393276 KSQ393238:KSQ393276 LCM393238:LCM393276 LMI393238:LMI393276 LWE393238:LWE393276 MGA393238:MGA393276 MPW393238:MPW393276 MZS393238:MZS393276 NJO393238:NJO393276 NTK393238:NTK393276 ODG393238:ODG393276 ONC393238:ONC393276 OWY393238:OWY393276 PGU393238:PGU393276 PQQ393238:PQQ393276 QAM393238:QAM393276 QKI393238:QKI393276 QUE393238:QUE393276 REA393238:REA393276 RNW393238:RNW393276 RXS393238:RXS393276 SHO393238:SHO393276 SRK393238:SRK393276 TBG393238:TBG393276 TLC393238:TLC393276 TUY393238:TUY393276 UEU393238:UEU393276 UOQ393238:UOQ393276 UYM393238:UYM393276 VII393238:VII393276 VSE393238:VSE393276 WCA393238:WCA393276 WLW393238:WLW393276 WVS393238:WVS393276 K458774:K458812 JG458774:JG458812 TC458774:TC458812 ACY458774:ACY458812 AMU458774:AMU458812 AWQ458774:AWQ458812 BGM458774:BGM458812 BQI458774:BQI458812 CAE458774:CAE458812 CKA458774:CKA458812 CTW458774:CTW458812 DDS458774:DDS458812 DNO458774:DNO458812 DXK458774:DXK458812 EHG458774:EHG458812 ERC458774:ERC458812 FAY458774:FAY458812 FKU458774:FKU458812 FUQ458774:FUQ458812 GEM458774:GEM458812 GOI458774:GOI458812 GYE458774:GYE458812 HIA458774:HIA458812 HRW458774:HRW458812 IBS458774:IBS458812 ILO458774:ILO458812 IVK458774:IVK458812 JFG458774:JFG458812 JPC458774:JPC458812 JYY458774:JYY458812 KIU458774:KIU458812 KSQ458774:KSQ458812 LCM458774:LCM458812 LMI458774:LMI458812 LWE458774:LWE458812 MGA458774:MGA458812 MPW458774:MPW458812 MZS458774:MZS458812 NJO458774:NJO458812 NTK458774:NTK458812 ODG458774:ODG458812 ONC458774:ONC458812 OWY458774:OWY458812 PGU458774:PGU458812 PQQ458774:PQQ458812 QAM458774:QAM458812 QKI458774:QKI458812 QUE458774:QUE458812 REA458774:REA458812 RNW458774:RNW458812 RXS458774:RXS458812 SHO458774:SHO458812 SRK458774:SRK458812 TBG458774:TBG458812 TLC458774:TLC458812 TUY458774:TUY458812 UEU458774:UEU458812 UOQ458774:UOQ458812 UYM458774:UYM458812 VII458774:VII458812 VSE458774:VSE458812 WCA458774:WCA458812 WLW458774:WLW458812 WVS458774:WVS458812 K524310:K524348 JG524310:JG524348 TC524310:TC524348 ACY524310:ACY524348 AMU524310:AMU524348 AWQ524310:AWQ524348 BGM524310:BGM524348 BQI524310:BQI524348 CAE524310:CAE524348 CKA524310:CKA524348 CTW524310:CTW524348 DDS524310:DDS524348 DNO524310:DNO524348 DXK524310:DXK524348 EHG524310:EHG524348 ERC524310:ERC524348 FAY524310:FAY524348 FKU524310:FKU524348 FUQ524310:FUQ524348 GEM524310:GEM524348 GOI524310:GOI524348 GYE524310:GYE524348 HIA524310:HIA524348 HRW524310:HRW524348 IBS524310:IBS524348 ILO524310:ILO524348 IVK524310:IVK524348 JFG524310:JFG524348 JPC524310:JPC524348 JYY524310:JYY524348 KIU524310:KIU524348 KSQ524310:KSQ524348 LCM524310:LCM524348 LMI524310:LMI524348 LWE524310:LWE524348 MGA524310:MGA524348 MPW524310:MPW524348 MZS524310:MZS524348 NJO524310:NJO524348 NTK524310:NTK524348 ODG524310:ODG524348 ONC524310:ONC524348 OWY524310:OWY524348 PGU524310:PGU524348 PQQ524310:PQQ524348 QAM524310:QAM524348 QKI524310:QKI524348 QUE524310:QUE524348 REA524310:REA524348 RNW524310:RNW524348 RXS524310:RXS524348 SHO524310:SHO524348 SRK524310:SRK524348 TBG524310:TBG524348 TLC524310:TLC524348 TUY524310:TUY524348 UEU524310:UEU524348 UOQ524310:UOQ524348 UYM524310:UYM524348 VII524310:VII524348 VSE524310:VSE524348 WCA524310:WCA524348 WLW524310:WLW524348 WVS524310:WVS524348 K589846:K589884 JG589846:JG589884 TC589846:TC589884 ACY589846:ACY589884 AMU589846:AMU589884 AWQ589846:AWQ589884 BGM589846:BGM589884 BQI589846:BQI589884 CAE589846:CAE589884 CKA589846:CKA589884 CTW589846:CTW589884 DDS589846:DDS589884 DNO589846:DNO589884 DXK589846:DXK589884 EHG589846:EHG589884 ERC589846:ERC589884 FAY589846:FAY589884 FKU589846:FKU589884 FUQ589846:FUQ589884 GEM589846:GEM589884 GOI589846:GOI589884 GYE589846:GYE589884 HIA589846:HIA589884 HRW589846:HRW589884 IBS589846:IBS589884 ILO589846:ILO589884 IVK589846:IVK589884 JFG589846:JFG589884 JPC589846:JPC589884 JYY589846:JYY589884 KIU589846:KIU589884 KSQ589846:KSQ589884 LCM589846:LCM589884 LMI589846:LMI589884 LWE589846:LWE589884 MGA589846:MGA589884 MPW589846:MPW589884 MZS589846:MZS589884 NJO589846:NJO589884 NTK589846:NTK589884 ODG589846:ODG589884 ONC589846:ONC589884 OWY589846:OWY589884 PGU589846:PGU589884 PQQ589846:PQQ589884 QAM589846:QAM589884 QKI589846:QKI589884 QUE589846:QUE589884 REA589846:REA589884 RNW589846:RNW589884 RXS589846:RXS589884 SHO589846:SHO589884 SRK589846:SRK589884 TBG589846:TBG589884 TLC589846:TLC589884 TUY589846:TUY589884 UEU589846:UEU589884 UOQ589846:UOQ589884 UYM589846:UYM589884 VII589846:VII589884 VSE589846:VSE589884 WCA589846:WCA589884 WLW589846:WLW589884 WVS589846:WVS589884 K655382:K655420 JG655382:JG655420 TC655382:TC655420 ACY655382:ACY655420 AMU655382:AMU655420 AWQ655382:AWQ655420 BGM655382:BGM655420 BQI655382:BQI655420 CAE655382:CAE655420 CKA655382:CKA655420 CTW655382:CTW655420 DDS655382:DDS655420 DNO655382:DNO655420 DXK655382:DXK655420 EHG655382:EHG655420 ERC655382:ERC655420 FAY655382:FAY655420 FKU655382:FKU655420 FUQ655382:FUQ655420 GEM655382:GEM655420 GOI655382:GOI655420 GYE655382:GYE655420 HIA655382:HIA655420 HRW655382:HRW655420 IBS655382:IBS655420 ILO655382:ILO655420 IVK655382:IVK655420 JFG655382:JFG655420 JPC655382:JPC655420 JYY655382:JYY655420 KIU655382:KIU655420 KSQ655382:KSQ655420 LCM655382:LCM655420 LMI655382:LMI655420 LWE655382:LWE655420 MGA655382:MGA655420 MPW655382:MPW655420 MZS655382:MZS655420 NJO655382:NJO655420 NTK655382:NTK655420 ODG655382:ODG655420 ONC655382:ONC655420 OWY655382:OWY655420 PGU655382:PGU655420 PQQ655382:PQQ655420 QAM655382:QAM655420 QKI655382:QKI655420 QUE655382:QUE655420 REA655382:REA655420 RNW655382:RNW655420 RXS655382:RXS655420 SHO655382:SHO655420 SRK655382:SRK655420 TBG655382:TBG655420 TLC655382:TLC655420 TUY655382:TUY655420 UEU655382:UEU655420 UOQ655382:UOQ655420 UYM655382:UYM655420 VII655382:VII655420 VSE655382:VSE655420 WCA655382:WCA655420 WLW655382:WLW655420 WVS655382:WVS655420 K720918:K720956 JG720918:JG720956 TC720918:TC720956 ACY720918:ACY720956 AMU720918:AMU720956 AWQ720918:AWQ720956 BGM720918:BGM720956 BQI720918:BQI720956 CAE720918:CAE720956 CKA720918:CKA720956 CTW720918:CTW720956 DDS720918:DDS720956 DNO720918:DNO720956 DXK720918:DXK720956 EHG720918:EHG720956 ERC720918:ERC720956 FAY720918:FAY720956 FKU720918:FKU720956 FUQ720918:FUQ720956 GEM720918:GEM720956 GOI720918:GOI720956 GYE720918:GYE720956 HIA720918:HIA720956 HRW720918:HRW720956 IBS720918:IBS720956 ILO720918:ILO720956 IVK720918:IVK720956 JFG720918:JFG720956 JPC720918:JPC720956 JYY720918:JYY720956 KIU720918:KIU720956 KSQ720918:KSQ720956 LCM720918:LCM720956 LMI720918:LMI720956 LWE720918:LWE720956 MGA720918:MGA720956 MPW720918:MPW720956 MZS720918:MZS720956 NJO720918:NJO720956 NTK720918:NTK720956 ODG720918:ODG720956 ONC720918:ONC720956 OWY720918:OWY720956 PGU720918:PGU720956 PQQ720918:PQQ720956 QAM720918:QAM720956 QKI720918:QKI720956 QUE720918:QUE720956 REA720918:REA720956 RNW720918:RNW720956 RXS720918:RXS720956 SHO720918:SHO720956 SRK720918:SRK720956 TBG720918:TBG720956 TLC720918:TLC720956 TUY720918:TUY720956 UEU720918:UEU720956 UOQ720918:UOQ720956 UYM720918:UYM720956 VII720918:VII720956 VSE720918:VSE720956 WCA720918:WCA720956 WLW720918:WLW720956 WVS720918:WVS720956 K786454:K786492 JG786454:JG786492 TC786454:TC786492 ACY786454:ACY786492 AMU786454:AMU786492 AWQ786454:AWQ786492 BGM786454:BGM786492 BQI786454:BQI786492 CAE786454:CAE786492 CKA786454:CKA786492 CTW786454:CTW786492 DDS786454:DDS786492 DNO786454:DNO786492 DXK786454:DXK786492 EHG786454:EHG786492 ERC786454:ERC786492 FAY786454:FAY786492 FKU786454:FKU786492 FUQ786454:FUQ786492 GEM786454:GEM786492 GOI786454:GOI786492 GYE786454:GYE786492 HIA786454:HIA786492 HRW786454:HRW786492 IBS786454:IBS786492 ILO786454:ILO786492 IVK786454:IVK786492 JFG786454:JFG786492 JPC786454:JPC786492 JYY786454:JYY786492 KIU786454:KIU786492 KSQ786454:KSQ786492 LCM786454:LCM786492 LMI786454:LMI786492 LWE786454:LWE786492 MGA786454:MGA786492 MPW786454:MPW786492 MZS786454:MZS786492 NJO786454:NJO786492 NTK786454:NTK786492 ODG786454:ODG786492 ONC786454:ONC786492 OWY786454:OWY786492 PGU786454:PGU786492 PQQ786454:PQQ786492 QAM786454:QAM786492 QKI786454:QKI786492 QUE786454:QUE786492 REA786454:REA786492 RNW786454:RNW786492 RXS786454:RXS786492 SHO786454:SHO786492 SRK786454:SRK786492 TBG786454:TBG786492 TLC786454:TLC786492 TUY786454:TUY786492 UEU786454:UEU786492 UOQ786454:UOQ786492 UYM786454:UYM786492 VII786454:VII786492 VSE786454:VSE786492 WCA786454:WCA786492 WLW786454:WLW786492 WVS786454:WVS786492 K851990:K852028 JG851990:JG852028 TC851990:TC852028 ACY851990:ACY852028 AMU851990:AMU852028 AWQ851990:AWQ852028 BGM851990:BGM852028 BQI851990:BQI852028 CAE851990:CAE852028 CKA851990:CKA852028 CTW851990:CTW852028 DDS851990:DDS852028 DNO851990:DNO852028 DXK851990:DXK852028 EHG851990:EHG852028 ERC851990:ERC852028 FAY851990:FAY852028 FKU851990:FKU852028 FUQ851990:FUQ852028 GEM851990:GEM852028 GOI851990:GOI852028 GYE851990:GYE852028 HIA851990:HIA852028 HRW851990:HRW852028 IBS851990:IBS852028 ILO851990:ILO852028 IVK851990:IVK852028 JFG851990:JFG852028 JPC851990:JPC852028 JYY851990:JYY852028 KIU851990:KIU852028 KSQ851990:KSQ852028 LCM851990:LCM852028 LMI851990:LMI852028 LWE851990:LWE852028 MGA851990:MGA852028 MPW851990:MPW852028 MZS851990:MZS852028 NJO851990:NJO852028 NTK851990:NTK852028 ODG851990:ODG852028 ONC851990:ONC852028 OWY851990:OWY852028 PGU851990:PGU852028 PQQ851990:PQQ852028 QAM851990:QAM852028 QKI851990:QKI852028 QUE851990:QUE852028 REA851990:REA852028 RNW851990:RNW852028 RXS851990:RXS852028 SHO851990:SHO852028 SRK851990:SRK852028 TBG851990:TBG852028 TLC851990:TLC852028 TUY851990:TUY852028 UEU851990:UEU852028 UOQ851990:UOQ852028 UYM851990:UYM852028 VII851990:VII852028 VSE851990:VSE852028 WCA851990:WCA852028 WLW851990:WLW852028 WVS851990:WVS852028 K917526:K917564 JG917526:JG917564 TC917526:TC917564 ACY917526:ACY917564 AMU917526:AMU917564 AWQ917526:AWQ917564 BGM917526:BGM917564 BQI917526:BQI917564 CAE917526:CAE917564 CKA917526:CKA917564 CTW917526:CTW917564 DDS917526:DDS917564 DNO917526:DNO917564 DXK917526:DXK917564 EHG917526:EHG917564 ERC917526:ERC917564 FAY917526:FAY917564 FKU917526:FKU917564 FUQ917526:FUQ917564 GEM917526:GEM917564 GOI917526:GOI917564 GYE917526:GYE917564 HIA917526:HIA917564 HRW917526:HRW917564 IBS917526:IBS917564 ILO917526:ILO917564 IVK917526:IVK917564 JFG917526:JFG917564 JPC917526:JPC917564 JYY917526:JYY917564 KIU917526:KIU917564 KSQ917526:KSQ917564 LCM917526:LCM917564 LMI917526:LMI917564 LWE917526:LWE917564 MGA917526:MGA917564 MPW917526:MPW917564 MZS917526:MZS917564 NJO917526:NJO917564 NTK917526:NTK917564 ODG917526:ODG917564 ONC917526:ONC917564 OWY917526:OWY917564 PGU917526:PGU917564 PQQ917526:PQQ917564 QAM917526:QAM917564 QKI917526:QKI917564 QUE917526:QUE917564 REA917526:REA917564 RNW917526:RNW917564 RXS917526:RXS917564 SHO917526:SHO917564 SRK917526:SRK917564 TBG917526:TBG917564 TLC917526:TLC917564 TUY917526:TUY917564 UEU917526:UEU917564 UOQ917526:UOQ917564 UYM917526:UYM917564 VII917526:VII917564 VSE917526:VSE917564 WCA917526:WCA917564 WLW917526:WLW917564 WVS917526:WVS917564 K983062:K983100 JG983062:JG983100 TC983062:TC983100 ACY983062:ACY983100 AMU983062:AMU983100 AWQ983062:AWQ983100 BGM983062:BGM983100 BQI983062:BQI983100 CAE983062:CAE983100 CKA983062:CKA983100 CTW983062:CTW983100 DDS983062:DDS983100 DNO983062:DNO983100 DXK983062:DXK983100 EHG983062:EHG983100 ERC983062:ERC983100 FAY983062:FAY983100 FKU983062:FKU983100 FUQ983062:FUQ983100 GEM983062:GEM983100 GOI983062:GOI983100 GYE983062:GYE983100 HIA983062:HIA983100 HRW983062:HRW983100 IBS983062:IBS983100 ILO983062:ILO983100 IVK983062:IVK983100 JFG983062:JFG983100 JPC983062:JPC983100 JYY983062:JYY983100 KIU983062:KIU983100 KSQ983062:KSQ983100 LCM983062:LCM983100 LMI983062:LMI983100 LWE983062:LWE983100 MGA983062:MGA983100 MPW983062:MPW983100 MZS983062:MZS983100 NJO983062:NJO983100 NTK983062:NTK983100 ODG983062:ODG983100 ONC983062:ONC983100 OWY983062:OWY983100 PGU983062:PGU983100 PQQ983062:PQQ983100 QAM983062:QAM983100 QKI983062:QKI983100 QUE983062:QUE983100 REA983062:REA983100 RNW983062:RNW983100 RXS983062:RXS983100 SHO983062:SHO983100 SRK983062:SRK983100 TBG983062:TBG983100 TLC983062:TLC983100 TUY983062:TUY983100 UEU983062:UEU983100 UOQ983062:UOQ983100 UYM983062:UYM983100 VII983062:VII983100 VSE983062:VSE983100 WCA983062:WCA983100 WLW983062:WLW983100 WVS983062:WVS983100 K47:K49 JG47:JG48 TC47:TC48 ACY47:ACY48 AMU47:AMU48 AWQ47:AWQ48 BGM47:BGM48 BQI47:BQI48 CAE47:CAE48 CKA47:CKA48 CTW47:CTW48 DDS47:DDS48 DNO47:DNO48 DXK47:DXK48 EHG47:EHG48 ERC47:ERC48 FAY47:FAY48 FKU47:FKU48 FUQ47:FUQ48 GEM47:GEM48 GOI47:GOI48 GYE47:GYE48 HIA47:HIA48 HRW47:HRW48 IBS47:IBS48 ILO47:ILO48 IVK47:IVK48 JFG47:JFG48 JPC47:JPC48 JYY47:JYY48 KIU47:KIU48 KSQ47:KSQ48 LCM47:LCM48 LMI47:LMI48 LWE47:LWE48 MGA47:MGA48 MPW47:MPW48 MZS47:MZS48 NJO47:NJO48 NTK47:NTK48 ODG47:ODG48 ONC47:ONC48 OWY47:OWY48 PGU47:PGU48 PQQ47:PQQ48 QAM47:QAM48 QKI47:QKI48 QUE47:QUE48 REA47:REA48 RNW47:RNW48 RXS47:RXS48 SHO47:SHO48 SRK47:SRK48 TBG47:TBG48 TLC47:TLC48 TUY47:TUY48 UEU47:UEU48 UOQ47:UOQ48 UYM47:UYM48 VII47:VII48 VSE47:VSE48 WCA47:WCA48 WLW47:WLW48 WVS47:WVS48 K65544:K65551 JG65544:JG65551 TC65544:TC65551 ACY65544:ACY65551 AMU65544:AMU65551 AWQ65544:AWQ65551 BGM65544:BGM65551 BQI65544:BQI65551 CAE65544:CAE65551 CKA65544:CKA65551 CTW65544:CTW65551 DDS65544:DDS65551 DNO65544:DNO65551 DXK65544:DXK65551 EHG65544:EHG65551 ERC65544:ERC65551 FAY65544:FAY65551 FKU65544:FKU65551 FUQ65544:FUQ65551 GEM65544:GEM65551 GOI65544:GOI65551 GYE65544:GYE65551 HIA65544:HIA65551 HRW65544:HRW65551 IBS65544:IBS65551 ILO65544:ILO65551 IVK65544:IVK65551 JFG65544:JFG65551 JPC65544:JPC65551 JYY65544:JYY65551 KIU65544:KIU65551 KSQ65544:KSQ65551 LCM65544:LCM65551 LMI65544:LMI65551 LWE65544:LWE65551 MGA65544:MGA65551 MPW65544:MPW65551 MZS65544:MZS65551 NJO65544:NJO65551 NTK65544:NTK65551 ODG65544:ODG65551 ONC65544:ONC65551 OWY65544:OWY65551 PGU65544:PGU65551 PQQ65544:PQQ65551 QAM65544:QAM65551 QKI65544:QKI65551 QUE65544:QUE65551 REA65544:REA65551 RNW65544:RNW65551 RXS65544:RXS65551 SHO65544:SHO65551 SRK65544:SRK65551 TBG65544:TBG65551 TLC65544:TLC65551 TUY65544:TUY65551 UEU65544:UEU65551 UOQ65544:UOQ65551 UYM65544:UYM65551 VII65544:VII65551 VSE65544:VSE65551 WCA65544:WCA65551 WLW65544:WLW65551 WVS65544:WVS65551 K131080:K131087 JG131080:JG131087 TC131080:TC131087 ACY131080:ACY131087 AMU131080:AMU131087 AWQ131080:AWQ131087 BGM131080:BGM131087 BQI131080:BQI131087 CAE131080:CAE131087 CKA131080:CKA131087 CTW131080:CTW131087 DDS131080:DDS131087 DNO131080:DNO131087 DXK131080:DXK131087 EHG131080:EHG131087 ERC131080:ERC131087 FAY131080:FAY131087 FKU131080:FKU131087 FUQ131080:FUQ131087 GEM131080:GEM131087 GOI131080:GOI131087 GYE131080:GYE131087 HIA131080:HIA131087 HRW131080:HRW131087 IBS131080:IBS131087 ILO131080:ILO131087 IVK131080:IVK131087 JFG131080:JFG131087 JPC131080:JPC131087 JYY131080:JYY131087 KIU131080:KIU131087 KSQ131080:KSQ131087 LCM131080:LCM131087 LMI131080:LMI131087 LWE131080:LWE131087 MGA131080:MGA131087 MPW131080:MPW131087 MZS131080:MZS131087 NJO131080:NJO131087 NTK131080:NTK131087 ODG131080:ODG131087 ONC131080:ONC131087 OWY131080:OWY131087 PGU131080:PGU131087 PQQ131080:PQQ131087 QAM131080:QAM131087 QKI131080:QKI131087 QUE131080:QUE131087 REA131080:REA131087 RNW131080:RNW131087 RXS131080:RXS131087 SHO131080:SHO131087 SRK131080:SRK131087 TBG131080:TBG131087 TLC131080:TLC131087 TUY131080:TUY131087 UEU131080:UEU131087 UOQ131080:UOQ131087 UYM131080:UYM131087 VII131080:VII131087 VSE131080:VSE131087 WCA131080:WCA131087 WLW131080:WLW131087 WVS131080:WVS131087 K196616:K196623 JG196616:JG196623 TC196616:TC196623 ACY196616:ACY196623 AMU196616:AMU196623 AWQ196616:AWQ196623 BGM196616:BGM196623 BQI196616:BQI196623 CAE196616:CAE196623 CKA196616:CKA196623 CTW196616:CTW196623 DDS196616:DDS196623 DNO196616:DNO196623 DXK196616:DXK196623 EHG196616:EHG196623 ERC196616:ERC196623 FAY196616:FAY196623 FKU196616:FKU196623 FUQ196616:FUQ196623 GEM196616:GEM196623 GOI196616:GOI196623 GYE196616:GYE196623 HIA196616:HIA196623 HRW196616:HRW196623 IBS196616:IBS196623 ILO196616:ILO196623 IVK196616:IVK196623 JFG196616:JFG196623 JPC196616:JPC196623 JYY196616:JYY196623 KIU196616:KIU196623 KSQ196616:KSQ196623 LCM196616:LCM196623 LMI196616:LMI196623 LWE196616:LWE196623 MGA196616:MGA196623 MPW196616:MPW196623 MZS196616:MZS196623 NJO196616:NJO196623 NTK196616:NTK196623 ODG196616:ODG196623 ONC196616:ONC196623 OWY196616:OWY196623 PGU196616:PGU196623 PQQ196616:PQQ196623 QAM196616:QAM196623 QKI196616:QKI196623 QUE196616:QUE196623 REA196616:REA196623 RNW196616:RNW196623 RXS196616:RXS196623 SHO196616:SHO196623 SRK196616:SRK196623 TBG196616:TBG196623 TLC196616:TLC196623 TUY196616:TUY196623 UEU196616:UEU196623 UOQ196616:UOQ196623 UYM196616:UYM196623 VII196616:VII196623 VSE196616:VSE196623 WCA196616:WCA196623 WLW196616:WLW196623 WVS196616:WVS196623 K262152:K262159 JG262152:JG262159 TC262152:TC262159 ACY262152:ACY262159 AMU262152:AMU262159 AWQ262152:AWQ262159 BGM262152:BGM262159 BQI262152:BQI262159 CAE262152:CAE262159 CKA262152:CKA262159 CTW262152:CTW262159 DDS262152:DDS262159 DNO262152:DNO262159 DXK262152:DXK262159 EHG262152:EHG262159 ERC262152:ERC262159 FAY262152:FAY262159 FKU262152:FKU262159 FUQ262152:FUQ262159 GEM262152:GEM262159 GOI262152:GOI262159 GYE262152:GYE262159 HIA262152:HIA262159 HRW262152:HRW262159 IBS262152:IBS262159 ILO262152:ILO262159 IVK262152:IVK262159 JFG262152:JFG262159 JPC262152:JPC262159 JYY262152:JYY262159 KIU262152:KIU262159 KSQ262152:KSQ262159 LCM262152:LCM262159 LMI262152:LMI262159 LWE262152:LWE262159 MGA262152:MGA262159 MPW262152:MPW262159 MZS262152:MZS262159 NJO262152:NJO262159 NTK262152:NTK262159 ODG262152:ODG262159 ONC262152:ONC262159 OWY262152:OWY262159 PGU262152:PGU262159 PQQ262152:PQQ262159 QAM262152:QAM262159 QKI262152:QKI262159 QUE262152:QUE262159 REA262152:REA262159 RNW262152:RNW262159 RXS262152:RXS262159 SHO262152:SHO262159 SRK262152:SRK262159 TBG262152:TBG262159 TLC262152:TLC262159 TUY262152:TUY262159 UEU262152:UEU262159 UOQ262152:UOQ262159 UYM262152:UYM262159 VII262152:VII262159 VSE262152:VSE262159 WCA262152:WCA262159 WLW262152:WLW262159 WVS262152:WVS262159 K327688:K327695 JG327688:JG327695 TC327688:TC327695 ACY327688:ACY327695 AMU327688:AMU327695 AWQ327688:AWQ327695 BGM327688:BGM327695 BQI327688:BQI327695 CAE327688:CAE327695 CKA327688:CKA327695 CTW327688:CTW327695 DDS327688:DDS327695 DNO327688:DNO327695 DXK327688:DXK327695 EHG327688:EHG327695 ERC327688:ERC327695 FAY327688:FAY327695 FKU327688:FKU327695 FUQ327688:FUQ327695 GEM327688:GEM327695 GOI327688:GOI327695 GYE327688:GYE327695 HIA327688:HIA327695 HRW327688:HRW327695 IBS327688:IBS327695 ILO327688:ILO327695 IVK327688:IVK327695 JFG327688:JFG327695 JPC327688:JPC327695 JYY327688:JYY327695 KIU327688:KIU327695 KSQ327688:KSQ327695 LCM327688:LCM327695 LMI327688:LMI327695 LWE327688:LWE327695 MGA327688:MGA327695 MPW327688:MPW327695 MZS327688:MZS327695 NJO327688:NJO327695 NTK327688:NTK327695 ODG327688:ODG327695 ONC327688:ONC327695 OWY327688:OWY327695 PGU327688:PGU327695 PQQ327688:PQQ327695 QAM327688:QAM327695 QKI327688:QKI327695 QUE327688:QUE327695 REA327688:REA327695 RNW327688:RNW327695 RXS327688:RXS327695 SHO327688:SHO327695 SRK327688:SRK327695 TBG327688:TBG327695 TLC327688:TLC327695 TUY327688:TUY327695 UEU327688:UEU327695 UOQ327688:UOQ327695 UYM327688:UYM327695 VII327688:VII327695 VSE327688:VSE327695 WCA327688:WCA327695 WLW327688:WLW327695 WVS327688:WVS327695 K393224:K393231 JG393224:JG393231 TC393224:TC393231 ACY393224:ACY393231 AMU393224:AMU393231 AWQ393224:AWQ393231 BGM393224:BGM393231 BQI393224:BQI393231 CAE393224:CAE393231 CKA393224:CKA393231 CTW393224:CTW393231 DDS393224:DDS393231 DNO393224:DNO393231 DXK393224:DXK393231 EHG393224:EHG393231 ERC393224:ERC393231 FAY393224:FAY393231 FKU393224:FKU393231 FUQ393224:FUQ393231 GEM393224:GEM393231 GOI393224:GOI393231 GYE393224:GYE393231 HIA393224:HIA393231 HRW393224:HRW393231 IBS393224:IBS393231 ILO393224:ILO393231 IVK393224:IVK393231 JFG393224:JFG393231 JPC393224:JPC393231 JYY393224:JYY393231 KIU393224:KIU393231 KSQ393224:KSQ393231 LCM393224:LCM393231 LMI393224:LMI393231 LWE393224:LWE393231 MGA393224:MGA393231 MPW393224:MPW393231 MZS393224:MZS393231 NJO393224:NJO393231 NTK393224:NTK393231 ODG393224:ODG393231 ONC393224:ONC393231 OWY393224:OWY393231 PGU393224:PGU393231 PQQ393224:PQQ393231 QAM393224:QAM393231 QKI393224:QKI393231 QUE393224:QUE393231 REA393224:REA393231 RNW393224:RNW393231 RXS393224:RXS393231 SHO393224:SHO393231 SRK393224:SRK393231 TBG393224:TBG393231 TLC393224:TLC393231 TUY393224:TUY393231 UEU393224:UEU393231 UOQ393224:UOQ393231 UYM393224:UYM393231 VII393224:VII393231 VSE393224:VSE393231 WCA393224:WCA393231 WLW393224:WLW393231 WVS393224:WVS393231 K458760:K458767 JG458760:JG458767 TC458760:TC458767 ACY458760:ACY458767 AMU458760:AMU458767 AWQ458760:AWQ458767 BGM458760:BGM458767 BQI458760:BQI458767 CAE458760:CAE458767 CKA458760:CKA458767 CTW458760:CTW458767 DDS458760:DDS458767 DNO458760:DNO458767 DXK458760:DXK458767 EHG458760:EHG458767 ERC458760:ERC458767 FAY458760:FAY458767 FKU458760:FKU458767 FUQ458760:FUQ458767 GEM458760:GEM458767 GOI458760:GOI458767 GYE458760:GYE458767 HIA458760:HIA458767 HRW458760:HRW458767 IBS458760:IBS458767 ILO458760:ILO458767 IVK458760:IVK458767 JFG458760:JFG458767 JPC458760:JPC458767 JYY458760:JYY458767 KIU458760:KIU458767 KSQ458760:KSQ458767 LCM458760:LCM458767 LMI458760:LMI458767 LWE458760:LWE458767 MGA458760:MGA458767 MPW458760:MPW458767 MZS458760:MZS458767 NJO458760:NJO458767 NTK458760:NTK458767 ODG458760:ODG458767 ONC458760:ONC458767 OWY458760:OWY458767 PGU458760:PGU458767 PQQ458760:PQQ458767 QAM458760:QAM458767 QKI458760:QKI458767 QUE458760:QUE458767 REA458760:REA458767 RNW458760:RNW458767 RXS458760:RXS458767 SHO458760:SHO458767 SRK458760:SRK458767 TBG458760:TBG458767 TLC458760:TLC458767 TUY458760:TUY458767 UEU458760:UEU458767 UOQ458760:UOQ458767 UYM458760:UYM458767 VII458760:VII458767 VSE458760:VSE458767 WCA458760:WCA458767 WLW458760:WLW458767 WVS458760:WVS458767 K524296:K524303 JG524296:JG524303 TC524296:TC524303 ACY524296:ACY524303 AMU524296:AMU524303 AWQ524296:AWQ524303 BGM524296:BGM524303 BQI524296:BQI524303 CAE524296:CAE524303 CKA524296:CKA524303 CTW524296:CTW524303 DDS524296:DDS524303 DNO524296:DNO524303 DXK524296:DXK524303 EHG524296:EHG524303 ERC524296:ERC524303 FAY524296:FAY524303 FKU524296:FKU524303 FUQ524296:FUQ524303 GEM524296:GEM524303 GOI524296:GOI524303 GYE524296:GYE524303 HIA524296:HIA524303 HRW524296:HRW524303 IBS524296:IBS524303 ILO524296:ILO524303 IVK524296:IVK524303 JFG524296:JFG524303 JPC524296:JPC524303 JYY524296:JYY524303 KIU524296:KIU524303 KSQ524296:KSQ524303 LCM524296:LCM524303 LMI524296:LMI524303 LWE524296:LWE524303 MGA524296:MGA524303 MPW524296:MPW524303 MZS524296:MZS524303 NJO524296:NJO524303 NTK524296:NTK524303 ODG524296:ODG524303 ONC524296:ONC524303 OWY524296:OWY524303 PGU524296:PGU524303 PQQ524296:PQQ524303 QAM524296:QAM524303 QKI524296:QKI524303 QUE524296:QUE524303 REA524296:REA524303 RNW524296:RNW524303 RXS524296:RXS524303 SHO524296:SHO524303 SRK524296:SRK524303 TBG524296:TBG524303 TLC524296:TLC524303 TUY524296:TUY524303 UEU524296:UEU524303 UOQ524296:UOQ524303 UYM524296:UYM524303 VII524296:VII524303 VSE524296:VSE524303 WCA524296:WCA524303 WLW524296:WLW524303 WVS524296:WVS524303 K589832:K589839 JG589832:JG589839 TC589832:TC589839 ACY589832:ACY589839 AMU589832:AMU589839 AWQ589832:AWQ589839 BGM589832:BGM589839 BQI589832:BQI589839 CAE589832:CAE589839 CKA589832:CKA589839 CTW589832:CTW589839 DDS589832:DDS589839 DNO589832:DNO589839 DXK589832:DXK589839 EHG589832:EHG589839 ERC589832:ERC589839 FAY589832:FAY589839 FKU589832:FKU589839 FUQ589832:FUQ589839 GEM589832:GEM589839 GOI589832:GOI589839 GYE589832:GYE589839 HIA589832:HIA589839 HRW589832:HRW589839 IBS589832:IBS589839 ILO589832:ILO589839 IVK589832:IVK589839 JFG589832:JFG589839 JPC589832:JPC589839 JYY589832:JYY589839 KIU589832:KIU589839 KSQ589832:KSQ589839 LCM589832:LCM589839 LMI589832:LMI589839 LWE589832:LWE589839 MGA589832:MGA589839 MPW589832:MPW589839 MZS589832:MZS589839 NJO589832:NJO589839 NTK589832:NTK589839 ODG589832:ODG589839 ONC589832:ONC589839 OWY589832:OWY589839 PGU589832:PGU589839 PQQ589832:PQQ589839 QAM589832:QAM589839 QKI589832:QKI589839 QUE589832:QUE589839 REA589832:REA589839 RNW589832:RNW589839 RXS589832:RXS589839 SHO589832:SHO589839 SRK589832:SRK589839 TBG589832:TBG589839 TLC589832:TLC589839 TUY589832:TUY589839 UEU589832:UEU589839 UOQ589832:UOQ589839 UYM589832:UYM589839 VII589832:VII589839 VSE589832:VSE589839 WCA589832:WCA589839 WLW589832:WLW589839 WVS589832:WVS589839 K655368:K655375 JG655368:JG655375 TC655368:TC655375 ACY655368:ACY655375 AMU655368:AMU655375 AWQ655368:AWQ655375 BGM655368:BGM655375 BQI655368:BQI655375 CAE655368:CAE655375 CKA655368:CKA655375 CTW655368:CTW655375 DDS655368:DDS655375 DNO655368:DNO655375 DXK655368:DXK655375 EHG655368:EHG655375 ERC655368:ERC655375 FAY655368:FAY655375 FKU655368:FKU655375 FUQ655368:FUQ655375 GEM655368:GEM655375 GOI655368:GOI655375 GYE655368:GYE655375 HIA655368:HIA655375 HRW655368:HRW655375 IBS655368:IBS655375 ILO655368:ILO655375 IVK655368:IVK655375 JFG655368:JFG655375 JPC655368:JPC655375 JYY655368:JYY655375 KIU655368:KIU655375 KSQ655368:KSQ655375 LCM655368:LCM655375 LMI655368:LMI655375 LWE655368:LWE655375 MGA655368:MGA655375 MPW655368:MPW655375 MZS655368:MZS655375 NJO655368:NJO655375 NTK655368:NTK655375 ODG655368:ODG655375 ONC655368:ONC655375 OWY655368:OWY655375 PGU655368:PGU655375 PQQ655368:PQQ655375 QAM655368:QAM655375 QKI655368:QKI655375 QUE655368:QUE655375 REA655368:REA655375 RNW655368:RNW655375 RXS655368:RXS655375 SHO655368:SHO655375 SRK655368:SRK655375 TBG655368:TBG655375 TLC655368:TLC655375 TUY655368:TUY655375 UEU655368:UEU655375 UOQ655368:UOQ655375 UYM655368:UYM655375 VII655368:VII655375 VSE655368:VSE655375 WCA655368:WCA655375 WLW655368:WLW655375 WVS655368:WVS655375 K720904:K720911 JG720904:JG720911 TC720904:TC720911 ACY720904:ACY720911 AMU720904:AMU720911 AWQ720904:AWQ720911 BGM720904:BGM720911 BQI720904:BQI720911 CAE720904:CAE720911 CKA720904:CKA720911 CTW720904:CTW720911 DDS720904:DDS720911 DNO720904:DNO720911 DXK720904:DXK720911 EHG720904:EHG720911 ERC720904:ERC720911 FAY720904:FAY720911 FKU720904:FKU720911 FUQ720904:FUQ720911 GEM720904:GEM720911 GOI720904:GOI720911 GYE720904:GYE720911 HIA720904:HIA720911 HRW720904:HRW720911 IBS720904:IBS720911 ILO720904:ILO720911 IVK720904:IVK720911 JFG720904:JFG720911 JPC720904:JPC720911 JYY720904:JYY720911 KIU720904:KIU720911 KSQ720904:KSQ720911 LCM720904:LCM720911 LMI720904:LMI720911 LWE720904:LWE720911 MGA720904:MGA720911 MPW720904:MPW720911 MZS720904:MZS720911 NJO720904:NJO720911 NTK720904:NTK720911 ODG720904:ODG720911 ONC720904:ONC720911 OWY720904:OWY720911 PGU720904:PGU720911 PQQ720904:PQQ720911 QAM720904:QAM720911 QKI720904:QKI720911 QUE720904:QUE720911 REA720904:REA720911 RNW720904:RNW720911 RXS720904:RXS720911 SHO720904:SHO720911 SRK720904:SRK720911 TBG720904:TBG720911 TLC720904:TLC720911 TUY720904:TUY720911 UEU720904:UEU720911 UOQ720904:UOQ720911 UYM720904:UYM720911 VII720904:VII720911 VSE720904:VSE720911 WCA720904:WCA720911 WLW720904:WLW720911 WVS720904:WVS720911 K786440:K786447 JG786440:JG786447 TC786440:TC786447 ACY786440:ACY786447 AMU786440:AMU786447 AWQ786440:AWQ786447 BGM786440:BGM786447 BQI786440:BQI786447 CAE786440:CAE786447 CKA786440:CKA786447 CTW786440:CTW786447 DDS786440:DDS786447 DNO786440:DNO786447 DXK786440:DXK786447 EHG786440:EHG786447 ERC786440:ERC786447 FAY786440:FAY786447 FKU786440:FKU786447 FUQ786440:FUQ786447 GEM786440:GEM786447 GOI786440:GOI786447 GYE786440:GYE786447 HIA786440:HIA786447 HRW786440:HRW786447 IBS786440:IBS786447 ILO786440:ILO786447 IVK786440:IVK786447 JFG786440:JFG786447 JPC786440:JPC786447 JYY786440:JYY786447 KIU786440:KIU786447 KSQ786440:KSQ786447 LCM786440:LCM786447 LMI786440:LMI786447 LWE786440:LWE786447 MGA786440:MGA786447 MPW786440:MPW786447 MZS786440:MZS786447 NJO786440:NJO786447 NTK786440:NTK786447 ODG786440:ODG786447 ONC786440:ONC786447 OWY786440:OWY786447 PGU786440:PGU786447 PQQ786440:PQQ786447 QAM786440:QAM786447 QKI786440:QKI786447 QUE786440:QUE786447 REA786440:REA786447 RNW786440:RNW786447 RXS786440:RXS786447 SHO786440:SHO786447 SRK786440:SRK786447 TBG786440:TBG786447 TLC786440:TLC786447 TUY786440:TUY786447 UEU786440:UEU786447 UOQ786440:UOQ786447 UYM786440:UYM786447 VII786440:VII786447 VSE786440:VSE786447 WCA786440:WCA786447 WLW786440:WLW786447 WVS786440:WVS786447 K851976:K851983 JG851976:JG851983 TC851976:TC851983 ACY851976:ACY851983 AMU851976:AMU851983 AWQ851976:AWQ851983 BGM851976:BGM851983 BQI851976:BQI851983 CAE851976:CAE851983 CKA851976:CKA851983 CTW851976:CTW851983 DDS851976:DDS851983 DNO851976:DNO851983 DXK851976:DXK851983 EHG851976:EHG851983 ERC851976:ERC851983 FAY851976:FAY851983 FKU851976:FKU851983 FUQ851976:FUQ851983 GEM851976:GEM851983 GOI851976:GOI851983 GYE851976:GYE851983 HIA851976:HIA851983 HRW851976:HRW851983 IBS851976:IBS851983 ILO851976:ILO851983 IVK851976:IVK851983 JFG851976:JFG851983 JPC851976:JPC851983 JYY851976:JYY851983 KIU851976:KIU851983 KSQ851976:KSQ851983 LCM851976:LCM851983 LMI851976:LMI851983 LWE851976:LWE851983 MGA851976:MGA851983 MPW851976:MPW851983 MZS851976:MZS851983 NJO851976:NJO851983 NTK851976:NTK851983 ODG851976:ODG851983 ONC851976:ONC851983 OWY851976:OWY851983 PGU851976:PGU851983 PQQ851976:PQQ851983 QAM851976:QAM851983 QKI851976:QKI851983 QUE851976:QUE851983 REA851976:REA851983 RNW851976:RNW851983 RXS851976:RXS851983 SHO851976:SHO851983 SRK851976:SRK851983 TBG851976:TBG851983 TLC851976:TLC851983 TUY851976:TUY851983 UEU851976:UEU851983 UOQ851976:UOQ851983 UYM851976:UYM851983 VII851976:VII851983 VSE851976:VSE851983 WCA851976:WCA851983 WLW851976:WLW851983 WVS851976:WVS851983 K917512:K917519 JG917512:JG917519 TC917512:TC917519 ACY917512:ACY917519 AMU917512:AMU917519 AWQ917512:AWQ917519 BGM917512:BGM917519 BQI917512:BQI917519 CAE917512:CAE917519 CKA917512:CKA917519 CTW917512:CTW917519 DDS917512:DDS917519 DNO917512:DNO917519 DXK917512:DXK917519 EHG917512:EHG917519 ERC917512:ERC917519 FAY917512:FAY917519 FKU917512:FKU917519 FUQ917512:FUQ917519 GEM917512:GEM917519 GOI917512:GOI917519 GYE917512:GYE917519 HIA917512:HIA917519 HRW917512:HRW917519 IBS917512:IBS917519 ILO917512:ILO917519 IVK917512:IVK917519 JFG917512:JFG917519 JPC917512:JPC917519 JYY917512:JYY917519 KIU917512:KIU917519 KSQ917512:KSQ917519 LCM917512:LCM917519 LMI917512:LMI917519 LWE917512:LWE917519 MGA917512:MGA917519 MPW917512:MPW917519 MZS917512:MZS917519 NJO917512:NJO917519 NTK917512:NTK917519 ODG917512:ODG917519 ONC917512:ONC917519 OWY917512:OWY917519 PGU917512:PGU917519 PQQ917512:PQQ917519 QAM917512:QAM917519 QKI917512:QKI917519 QUE917512:QUE917519 REA917512:REA917519 RNW917512:RNW917519 RXS917512:RXS917519 SHO917512:SHO917519 SRK917512:SRK917519 TBG917512:TBG917519 TLC917512:TLC917519 TUY917512:TUY917519 UEU917512:UEU917519 UOQ917512:UOQ917519 UYM917512:UYM917519 VII917512:VII917519 VSE917512:VSE917519 WCA917512:WCA917519 WLW917512:WLW917519 WVS917512:WVS917519 K983048:K983055 JG983048:JG983055 TC983048:TC983055 ACY983048:ACY983055 AMU983048:AMU983055 AWQ983048:AWQ983055 BGM983048:BGM983055 BQI983048:BQI983055 CAE983048:CAE983055 CKA983048:CKA983055 CTW983048:CTW983055 DDS983048:DDS983055 DNO983048:DNO983055 DXK983048:DXK983055 EHG983048:EHG983055 ERC983048:ERC983055 FAY983048:FAY983055 FKU983048:FKU983055 FUQ983048:FUQ983055 GEM983048:GEM983055 GOI983048:GOI983055 GYE983048:GYE983055 HIA983048:HIA983055 HRW983048:HRW983055 IBS983048:IBS983055 ILO983048:ILO983055 IVK983048:IVK983055 JFG983048:JFG983055 JPC983048:JPC983055 JYY983048:JYY983055 KIU983048:KIU983055 KSQ983048:KSQ983055 LCM983048:LCM983055 LMI983048:LMI983055 LWE983048:LWE983055 MGA983048:MGA983055 MPW983048:MPW983055 MZS983048:MZS983055 NJO983048:NJO983055 NTK983048:NTK983055 ODG983048:ODG983055 ONC983048:ONC983055 OWY983048:OWY983055 PGU983048:PGU983055 PQQ983048:PQQ983055 QAM983048:QAM983055 QKI983048:QKI983055 QUE983048:QUE983055 REA983048:REA983055 RNW983048:RNW983055 RXS983048:RXS983055 SHO983048:SHO983055 SRK983048:SRK983055 TBG983048:TBG983055 TLC983048:TLC983055 TUY983048:TUY983055 UEU983048:UEU983055 UOQ983048:UOQ983055 UYM983048:UYM983055 VII983048:VII983055 VSE983048:VSE983055 WCA983048:WCA983055 WLW983048:WLW983055 WVS55" xr:uid="{1B061552-3482-4C52-BBA7-28D45D4D454A}">
      <formula1>$J$120:$J$122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D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D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D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D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D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D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D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D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D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D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D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D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D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D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xr:uid="{60D2709A-16EF-4DA1-AE29-C03B97A8E306}">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23:E65523 IZ65523:JA65523 SV65523:SW65523 ACR65523:ACS65523 AMN65523:AMO65523 AWJ65523:AWK65523 BGF65523:BGG65523 BQB65523:BQC65523 BZX65523:BZY65523 CJT65523:CJU65523 CTP65523:CTQ65523 DDL65523:DDM65523 DNH65523:DNI65523 DXD65523:DXE65523 EGZ65523:EHA65523 EQV65523:EQW65523 FAR65523:FAS65523 FKN65523:FKO65523 FUJ65523:FUK65523 GEF65523:GEG65523 GOB65523:GOC65523 GXX65523:GXY65523 HHT65523:HHU65523 HRP65523:HRQ65523 IBL65523:IBM65523 ILH65523:ILI65523 IVD65523:IVE65523 JEZ65523:JFA65523 JOV65523:JOW65523 JYR65523:JYS65523 KIN65523:KIO65523 KSJ65523:KSK65523 LCF65523:LCG65523 LMB65523:LMC65523 LVX65523:LVY65523 MFT65523:MFU65523 MPP65523:MPQ65523 MZL65523:MZM65523 NJH65523:NJI65523 NTD65523:NTE65523 OCZ65523:ODA65523 OMV65523:OMW65523 OWR65523:OWS65523 PGN65523:PGO65523 PQJ65523:PQK65523 QAF65523:QAG65523 QKB65523:QKC65523 QTX65523:QTY65523 RDT65523:RDU65523 RNP65523:RNQ65523 RXL65523:RXM65523 SHH65523:SHI65523 SRD65523:SRE65523 TAZ65523:TBA65523 TKV65523:TKW65523 TUR65523:TUS65523 UEN65523:UEO65523 UOJ65523:UOK65523 UYF65523:UYG65523 VIB65523:VIC65523 VRX65523:VRY65523 WBT65523:WBU65523 WLP65523:WLQ65523 WVL65523:WVM65523 D131059:E131059 IZ131059:JA131059 SV131059:SW131059 ACR131059:ACS131059 AMN131059:AMO131059 AWJ131059:AWK131059 BGF131059:BGG131059 BQB131059:BQC131059 BZX131059:BZY131059 CJT131059:CJU131059 CTP131059:CTQ131059 DDL131059:DDM131059 DNH131059:DNI131059 DXD131059:DXE131059 EGZ131059:EHA131059 EQV131059:EQW131059 FAR131059:FAS131059 FKN131059:FKO131059 FUJ131059:FUK131059 GEF131059:GEG131059 GOB131059:GOC131059 GXX131059:GXY131059 HHT131059:HHU131059 HRP131059:HRQ131059 IBL131059:IBM131059 ILH131059:ILI131059 IVD131059:IVE131059 JEZ131059:JFA131059 JOV131059:JOW131059 JYR131059:JYS131059 KIN131059:KIO131059 KSJ131059:KSK131059 LCF131059:LCG131059 LMB131059:LMC131059 LVX131059:LVY131059 MFT131059:MFU131059 MPP131059:MPQ131059 MZL131059:MZM131059 NJH131059:NJI131059 NTD131059:NTE131059 OCZ131059:ODA131059 OMV131059:OMW131059 OWR131059:OWS131059 PGN131059:PGO131059 PQJ131059:PQK131059 QAF131059:QAG131059 QKB131059:QKC131059 QTX131059:QTY131059 RDT131059:RDU131059 RNP131059:RNQ131059 RXL131059:RXM131059 SHH131059:SHI131059 SRD131059:SRE131059 TAZ131059:TBA131059 TKV131059:TKW131059 TUR131059:TUS131059 UEN131059:UEO131059 UOJ131059:UOK131059 UYF131059:UYG131059 VIB131059:VIC131059 VRX131059:VRY131059 WBT131059:WBU131059 WLP131059:WLQ131059 WVL131059:WVM131059 D196595:E196595 IZ196595:JA196595 SV196595:SW196595 ACR196595:ACS196595 AMN196595:AMO196595 AWJ196595:AWK196595 BGF196595:BGG196595 BQB196595:BQC196595 BZX196595:BZY196595 CJT196595:CJU196595 CTP196595:CTQ196595 DDL196595:DDM196595 DNH196595:DNI196595 DXD196595:DXE196595 EGZ196595:EHA196595 EQV196595:EQW196595 FAR196595:FAS196595 FKN196595:FKO196595 FUJ196595:FUK196595 GEF196595:GEG196595 GOB196595:GOC196595 GXX196595:GXY196595 HHT196595:HHU196595 HRP196595:HRQ196595 IBL196595:IBM196595 ILH196595:ILI196595 IVD196595:IVE196595 JEZ196595:JFA196595 JOV196595:JOW196595 JYR196595:JYS196595 KIN196595:KIO196595 KSJ196595:KSK196595 LCF196595:LCG196595 LMB196595:LMC196595 LVX196595:LVY196595 MFT196595:MFU196595 MPP196595:MPQ196595 MZL196595:MZM196595 NJH196595:NJI196595 NTD196595:NTE196595 OCZ196595:ODA196595 OMV196595:OMW196595 OWR196595:OWS196595 PGN196595:PGO196595 PQJ196595:PQK196595 QAF196595:QAG196595 QKB196595:QKC196595 QTX196595:QTY196595 RDT196595:RDU196595 RNP196595:RNQ196595 RXL196595:RXM196595 SHH196595:SHI196595 SRD196595:SRE196595 TAZ196595:TBA196595 TKV196595:TKW196595 TUR196595:TUS196595 UEN196595:UEO196595 UOJ196595:UOK196595 UYF196595:UYG196595 VIB196595:VIC196595 VRX196595:VRY196595 WBT196595:WBU196595 WLP196595:WLQ196595 WVL196595:WVM196595 D262131:E262131 IZ262131:JA262131 SV262131:SW262131 ACR262131:ACS262131 AMN262131:AMO262131 AWJ262131:AWK262131 BGF262131:BGG262131 BQB262131:BQC262131 BZX262131:BZY262131 CJT262131:CJU262131 CTP262131:CTQ262131 DDL262131:DDM262131 DNH262131:DNI262131 DXD262131:DXE262131 EGZ262131:EHA262131 EQV262131:EQW262131 FAR262131:FAS262131 FKN262131:FKO262131 FUJ262131:FUK262131 GEF262131:GEG262131 GOB262131:GOC262131 GXX262131:GXY262131 HHT262131:HHU262131 HRP262131:HRQ262131 IBL262131:IBM262131 ILH262131:ILI262131 IVD262131:IVE262131 JEZ262131:JFA262131 JOV262131:JOW262131 JYR262131:JYS262131 KIN262131:KIO262131 KSJ262131:KSK262131 LCF262131:LCG262131 LMB262131:LMC262131 LVX262131:LVY262131 MFT262131:MFU262131 MPP262131:MPQ262131 MZL262131:MZM262131 NJH262131:NJI262131 NTD262131:NTE262131 OCZ262131:ODA262131 OMV262131:OMW262131 OWR262131:OWS262131 PGN262131:PGO262131 PQJ262131:PQK262131 QAF262131:QAG262131 QKB262131:QKC262131 QTX262131:QTY262131 RDT262131:RDU262131 RNP262131:RNQ262131 RXL262131:RXM262131 SHH262131:SHI262131 SRD262131:SRE262131 TAZ262131:TBA262131 TKV262131:TKW262131 TUR262131:TUS262131 UEN262131:UEO262131 UOJ262131:UOK262131 UYF262131:UYG262131 VIB262131:VIC262131 VRX262131:VRY262131 WBT262131:WBU262131 WLP262131:WLQ262131 WVL262131:WVM262131 D327667:E327667 IZ327667:JA327667 SV327667:SW327667 ACR327667:ACS327667 AMN327667:AMO327667 AWJ327667:AWK327667 BGF327667:BGG327667 BQB327667:BQC327667 BZX327667:BZY327667 CJT327667:CJU327667 CTP327667:CTQ327667 DDL327667:DDM327667 DNH327667:DNI327667 DXD327667:DXE327667 EGZ327667:EHA327667 EQV327667:EQW327667 FAR327667:FAS327667 FKN327667:FKO327667 FUJ327667:FUK327667 GEF327667:GEG327667 GOB327667:GOC327667 GXX327667:GXY327667 HHT327667:HHU327667 HRP327667:HRQ327667 IBL327667:IBM327667 ILH327667:ILI327667 IVD327667:IVE327667 JEZ327667:JFA327667 JOV327667:JOW327667 JYR327667:JYS327667 KIN327667:KIO327667 KSJ327667:KSK327667 LCF327667:LCG327667 LMB327667:LMC327667 LVX327667:LVY327667 MFT327667:MFU327667 MPP327667:MPQ327667 MZL327667:MZM327667 NJH327667:NJI327667 NTD327667:NTE327667 OCZ327667:ODA327667 OMV327667:OMW327667 OWR327667:OWS327667 PGN327667:PGO327667 PQJ327667:PQK327667 QAF327667:QAG327667 QKB327667:QKC327667 QTX327667:QTY327667 RDT327667:RDU327667 RNP327667:RNQ327667 RXL327667:RXM327667 SHH327667:SHI327667 SRD327667:SRE327667 TAZ327667:TBA327667 TKV327667:TKW327667 TUR327667:TUS327667 UEN327667:UEO327667 UOJ327667:UOK327667 UYF327667:UYG327667 VIB327667:VIC327667 VRX327667:VRY327667 WBT327667:WBU327667 WLP327667:WLQ327667 WVL327667:WVM327667 D393203:E393203 IZ393203:JA393203 SV393203:SW393203 ACR393203:ACS393203 AMN393203:AMO393203 AWJ393203:AWK393203 BGF393203:BGG393203 BQB393203:BQC393203 BZX393203:BZY393203 CJT393203:CJU393203 CTP393203:CTQ393203 DDL393203:DDM393203 DNH393203:DNI393203 DXD393203:DXE393203 EGZ393203:EHA393203 EQV393203:EQW393203 FAR393203:FAS393203 FKN393203:FKO393203 FUJ393203:FUK393203 GEF393203:GEG393203 GOB393203:GOC393203 GXX393203:GXY393203 HHT393203:HHU393203 HRP393203:HRQ393203 IBL393203:IBM393203 ILH393203:ILI393203 IVD393203:IVE393203 JEZ393203:JFA393203 JOV393203:JOW393203 JYR393203:JYS393203 KIN393203:KIO393203 KSJ393203:KSK393203 LCF393203:LCG393203 LMB393203:LMC393203 LVX393203:LVY393203 MFT393203:MFU393203 MPP393203:MPQ393203 MZL393203:MZM393203 NJH393203:NJI393203 NTD393203:NTE393203 OCZ393203:ODA393203 OMV393203:OMW393203 OWR393203:OWS393203 PGN393203:PGO393203 PQJ393203:PQK393203 QAF393203:QAG393203 QKB393203:QKC393203 QTX393203:QTY393203 RDT393203:RDU393203 RNP393203:RNQ393203 RXL393203:RXM393203 SHH393203:SHI393203 SRD393203:SRE393203 TAZ393203:TBA393203 TKV393203:TKW393203 TUR393203:TUS393203 UEN393203:UEO393203 UOJ393203:UOK393203 UYF393203:UYG393203 VIB393203:VIC393203 VRX393203:VRY393203 WBT393203:WBU393203 WLP393203:WLQ393203 WVL393203:WVM393203 D458739:E458739 IZ458739:JA458739 SV458739:SW458739 ACR458739:ACS458739 AMN458739:AMO458739 AWJ458739:AWK458739 BGF458739:BGG458739 BQB458739:BQC458739 BZX458739:BZY458739 CJT458739:CJU458739 CTP458739:CTQ458739 DDL458739:DDM458739 DNH458739:DNI458739 DXD458739:DXE458739 EGZ458739:EHA458739 EQV458739:EQW458739 FAR458739:FAS458739 FKN458739:FKO458739 FUJ458739:FUK458739 GEF458739:GEG458739 GOB458739:GOC458739 GXX458739:GXY458739 HHT458739:HHU458739 HRP458739:HRQ458739 IBL458739:IBM458739 ILH458739:ILI458739 IVD458739:IVE458739 JEZ458739:JFA458739 JOV458739:JOW458739 JYR458739:JYS458739 KIN458739:KIO458739 KSJ458739:KSK458739 LCF458739:LCG458739 LMB458739:LMC458739 LVX458739:LVY458739 MFT458739:MFU458739 MPP458739:MPQ458739 MZL458739:MZM458739 NJH458739:NJI458739 NTD458739:NTE458739 OCZ458739:ODA458739 OMV458739:OMW458739 OWR458739:OWS458739 PGN458739:PGO458739 PQJ458739:PQK458739 QAF458739:QAG458739 QKB458739:QKC458739 QTX458739:QTY458739 RDT458739:RDU458739 RNP458739:RNQ458739 RXL458739:RXM458739 SHH458739:SHI458739 SRD458739:SRE458739 TAZ458739:TBA458739 TKV458739:TKW458739 TUR458739:TUS458739 UEN458739:UEO458739 UOJ458739:UOK458739 UYF458739:UYG458739 VIB458739:VIC458739 VRX458739:VRY458739 WBT458739:WBU458739 WLP458739:WLQ458739 WVL458739:WVM458739 D524275:E524275 IZ524275:JA524275 SV524275:SW524275 ACR524275:ACS524275 AMN524275:AMO524275 AWJ524275:AWK524275 BGF524275:BGG524275 BQB524275:BQC524275 BZX524275:BZY524275 CJT524275:CJU524275 CTP524275:CTQ524275 DDL524275:DDM524275 DNH524275:DNI524275 DXD524275:DXE524275 EGZ524275:EHA524275 EQV524275:EQW524275 FAR524275:FAS524275 FKN524275:FKO524275 FUJ524275:FUK524275 GEF524275:GEG524275 GOB524275:GOC524275 GXX524275:GXY524275 HHT524275:HHU524275 HRP524275:HRQ524275 IBL524275:IBM524275 ILH524275:ILI524275 IVD524275:IVE524275 JEZ524275:JFA524275 JOV524275:JOW524275 JYR524275:JYS524275 KIN524275:KIO524275 KSJ524275:KSK524275 LCF524275:LCG524275 LMB524275:LMC524275 LVX524275:LVY524275 MFT524275:MFU524275 MPP524275:MPQ524275 MZL524275:MZM524275 NJH524275:NJI524275 NTD524275:NTE524275 OCZ524275:ODA524275 OMV524275:OMW524275 OWR524275:OWS524275 PGN524275:PGO524275 PQJ524275:PQK524275 QAF524275:QAG524275 QKB524275:QKC524275 QTX524275:QTY524275 RDT524275:RDU524275 RNP524275:RNQ524275 RXL524275:RXM524275 SHH524275:SHI524275 SRD524275:SRE524275 TAZ524275:TBA524275 TKV524275:TKW524275 TUR524275:TUS524275 UEN524275:UEO524275 UOJ524275:UOK524275 UYF524275:UYG524275 VIB524275:VIC524275 VRX524275:VRY524275 WBT524275:WBU524275 WLP524275:WLQ524275 WVL524275:WVM524275 D589811:E589811 IZ589811:JA589811 SV589811:SW589811 ACR589811:ACS589811 AMN589811:AMO589811 AWJ589811:AWK589811 BGF589811:BGG589811 BQB589811:BQC589811 BZX589811:BZY589811 CJT589811:CJU589811 CTP589811:CTQ589811 DDL589811:DDM589811 DNH589811:DNI589811 DXD589811:DXE589811 EGZ589811:EHA589811 EQV589811:EQW589811 FAR589811:FAS589811 FKN589811:FKO589811 FUJ589811:FUK589811 GEF589811:GEG589811 GOB589811:GOC589811 GXX589811:GXY589811 HHT589811:HHU589811 HRP589811:HRQ589811 IBL589811:IBM589811 ILH589811:ILI589811 IVD589811:IVE589811 JEZ589811:JFA589811 JOV589811:JOW589811 JYR589811:JYS589811 KIN589811:KIO589811 KSJ589811:KSK589811 LCF589811:LCG589811 LMB589811:LMC589811 LVX589811:LVY589811 MFT589811:MFU589811 MPP589811:MPQ589811 MZL589811:MZM589811 NJH589811:NJI589811 NTD589811:NTE589811 OCZ589811:ODA589811 OMV589811:OMW589811 OWR589811:OWS589811 PGN589811:PGO589811 PQJ589811:PQK589811 QAF589811:QAG589811 QKB589811:QKC589811 QTX589811:QTY589811 RDT589811:RDU589811 RNP589811:RNQ589811 RXL589811:RXM589811 SHH589811:SHI589811 SRD589811:SRE589811 TAZ589811:TBA589811 TKV589811:TKW589811 TUR589811:TUS589811 UEN589811:UEO589811 UOJ589811:UOK589811 UYF589811:UYG589811 VIB589811:VIC589811 VRX589811:VRY589811 WBT589811:WBU589811 WLP589811:WLQ589811 WVL589811:WVM589811 D655347:E655347 IZ655347:JA655347 SV655347:SW655347 ACR655347:ACS655347 AMN655347:AMO655347 AWJ655347:AWK655347 BGF655347:BGG655347 BQB655347:BQC655347 BZX655347:BZY655347 CJT655347:CJU655347 CTP655347:CTQ655347 DDL655347:DDM655347 DNH655347:DNI655347 DXD655347:DXE655347 EGZ655347:EHA655347 EQV655347:EQW655347 FAR655347:FAS655347 FKN655347:FKO655347 FUJ655347:FUK655347 GEF655347:GEG655347 GOB655347:GOC655347 GXX655347:GXY655347 HHT655347:HHU655347 HRP655347:HRQ655347 IBL655347:IBM655347 ILH655347:ILI655347 IVD655347:IVE655347 JEZ655347:JFA655347 JOV655347:JOW655347 JYR655347:JYS655347 KIN655347:KIO655347 KSJ655347:KSK655347 LCF655347:LCG655347 LMB655347:LMC655347 LVX655347:LVY655347 MFT655347:MFU655347 MPP655347:MPQ655347 MZL655347:MZM655347 NJH655347:NJI655347 NTD655347:NTE655347 OCZ655347:ODA655347 OMV655347:OMW655347 OWR655347:OWS655347 PGN655347:PGO655347 PQJ655347:PQK655347 QAF655347:QAG655347 QKB655347:QKC655347 QTX655347:QTY655347 RDT655347:RDU655347 RNP655347:RNQ655347 RXL655347:RXM655347 SHH655347:SHI655347 SRD655347:SRE655347 TAZ655347:TBA655347 TKV655347:TKW655347 TUR655347:TUS655347 UEN655347:UEO655347 UOJ655347:UOK655347 UYF655347:UYG655347 VIB655347:VIC655347 VRX655347:VRY655347 WBT655347:WBU655347 WLP655347:WLQ655347 WVL655347:WVM655347 D720883:E720883 IZ720883:JA720883 SV720883:SW720883 ACR720883:ACS720883 AMN720883:AMO720883 AWJ720883:AWK720883 BGF720883:BGG720883 BQB720883:BQC720883 BZX720883:BZY720883 CJT720883:CJU720883 CTP720883:CTQ720883 DDL720883:DDM720883 DNH720883:DNI720883 DXD720883:DXE720883 EGZ720883:EHA720883 EQV720883:EQW720883 FAR720883:FAS720883 FKN720883:FKO720883 FUJ720883:FUK720883 GEF720883:GEG720883 GOB720883:GOC720883 GXX720883:GXY720883 HHT720883:HHU720883 HRP720883:HRQ720883 IBL720883:IBM720883 ILH720883:ILI720883 IVD720883:IVE720883 JEZ720883:JFA720883 JOV720883:JOW720883 JYR720883:JYS720883 KIN720883:KIO720883 KSJ720883:KSK720883 LCF720883:LCG720883 LMB720883:LMC720883 LVX720883:LVY720883 MFT720883:MFU720883 MPP720883:MPQ720883 MZL720883:MZM720883 NJH720883:NJI720883 NTD720883:NTE720883 OCZ720883:ODA720883 OMV720883:OMW720883 OWR720883:OWS720883 PGN720883:PGO720883 PQJ720883:PQK720883 QAF720883:QAG720883 QKB720883:QKC720883 QTX720883:QTY720883 RDT720883:RDU720883 RNP720883:RNQ720883 RXL720883:RXM720883 SHH720883:SHI720883 SRD720883:SRE720883 TAZ720883:TBA720883 TKV720883:TKW720883 TUR720883:TUS720883 UEN720883:UEO720883 UOJ720883:UOK720883 UYF720883:UYG720883 VIB720883:VIC720883 VRX720883:VRY720883 WBT720883:WBU720883 WLP720883:WLQ720883 WVL720883:WVM720883 D786419:E786419 IZ786419:JA786419 SV786419:SW786419 ACR786419:ACS786419 AMN786419:AMO786419 AWJ786419:AWK786419 BGF786419:BGG786419 BQB786419:BQC786419 BZX786419:BZY786419 CJT786419:CJU786419 CTP786419:CTQ786419 DDL786419:DDM786419 DNH786419:DNI786419 DXD786419:DXE786419 EGZ786419:EHA786419 EQV786419:EQW786419 FAR786419:FAS786419 FKN786419:FKO786419 FUJ786419:FUK786419 GEF786419:GEG786419 GOB786419:GOC786419 GXX786419:GXY786419 HHT786419:HHU786419 HRP786419:HRQ786419 IBL786419:IBM786419 ILH786419:ILI786419 IVD786419:IVE786419 JEZ786419:JFA786419 JOV786419:JOW786419 JYR786419:JYS786419 KIN786419:KIO786419 KSJ786419:KSK786419 LCF786419:LCG786419 LMB786419:LMC786419 LVX786419:LVY786419 MFT786419:MFU786419 MPP786419:MPQ786419 MZL786419:MZM786419 NJH786419:NJI786419 NTD786419:NTE786419 OCZ786419:ODA786419 OMV786419:OMW786419 OWR786419:OWS786419 PGN786419:PGO786419 PQJ786419:PQK786419 QAF786419:QAG786419 QKB786419:QKC786419 QTX786419:QTY786419 RDT786419:RDU786419 RNP786419:RNQ786419 RXL786419:RXM786419 SHH786419:SHI786419 SRD786419:SRE786419 TAZ786419:TBA786419 TKV786419:TKW786419 TUR786419:TUS786419 UEN786419:UEO786419 UOJ786419:UOK786419 UYF786419:UYG786419 VIB786419:VIC786419 VRX786419:VRY786419 WBT786419:WBU786419 WLP786419:WLQ786419 WVL786419:WVM786419 D851955:E851955 IZ851955:JA851955 SV851955:SW851955 ACR851955:ACS851955 AMN851955:AMO851955 AWJ851955:AWK851955 BGF851955:BGG851955 BQB851955:BQC851955 BZX851955:BZY851955 CJT851955:CJU851955 CTP851955:CTQ851955 DDL851955:DDM851955 DNH851955:DNI851955 DXD851955:DXE851955 EGZ851955:EHA851955 EQV851955:EQW851955 FAR851955:FAS851955 FKN851955:FKO851955 FUJ851955:FUK851955 GEF851955:GEG851955 GOB851955:GOC851955 GXX851955:GXY851955 HHT851955:HHU851955 HRP851955:HRQ851955 IBL851955:IBM851955 ILH851955:ILI851955 IVD851955:IVE851955 JEZ851955:JFA851955 JOV851955:JOW851955 JYR851955:JYS851955 KIN851955:KIO851955 KSJ851955:KSK851955 LCF851955:LCG851955 LMB851955:LMC851955 LVX851955:LVY851955 MFT851955:MFU851955 MPP851955:MPQ851955 MZL851955:MZM851955 NJH851955:NJI851955 NTD851955:NTE851955 OCZ851955:ODA851955 OMV851955:OMW851955 OWR851955:OWS851955 PGN851955:PGO851955 PQJ851955:PQK851955 QAF851955:QAG851955 QKB851955:QKC851955 QTX851955:QTY851955 RDT851955:RDU851955 RNP851955:RNQ851955 RXL851955:RXM851955 SHH851955:SHI851955 SRD851955:SRE851955 TAZ851955:TBA851955 TKV851955:TKW851955 TUR851955:TUS851955 UEN851955:UEO851955 UOJ851955:UOK851955 UYF851955:UYG851955 VIB851955:VIC851955 VRX851955:VRY851955 WBT851955:WBU851955 WLP851955:WLQ851955 WVL851955:WVM851955 D917491:E917491 IZ917491:JA917491 SV917491:SW917491 ACR917491:ACS917491 AMN917491:AMO917491 AWJ917491:AWK917491 BGF917491:BGG917491 BQB917491:BQC917491 BZX917491:BZY917491 CJT917491:CJU917491 CTP917491:CTQ917491 DDL917491:DDM917491 DNH917491:DNI917491 DXD917491:DXE917491 EGZ917491:EHA917491 EQV917491:EQW917491 FAR917491:FAS917491 FKN917491:FKO917491 FUJ917491:FUK917491 GEF917491:GEG917491 GOB917491:GOC917491 GXX917491:GXY917491 HHT917491:HHU917491 HRP917491:HRQ917491 IBL917491:IBM917491 ILH917491:ILI917491 IVD917491:IVE917491 JEZ917491:JFA917491 JOV917491:JOW917491 JYR917491:JYS917491 KIN917491:KIO917491 KSJ917491:KSK917491 LCF917491:LCG917491 LMB917491:LMC917491 LVX917491:LVY917491 MFT917491:MFU917491 MPP917491:MPQ917491 MZL917491:MZM917491 NJH917491:NJI917491 NTD917491:NTE917491 OCZ917491:ODA917491 OMV917491:OMW917491 OWR917491:OWS917491 PGN917491:PGO917491 PQJ917491:PQK917491 QAF917491:QAG917491 QKB917491:QKC917491 QTX917491:QTY917491 RDT917491:RDU917491 RNP917491:RNQ917491 RXL917491:RXM917491 SHH917491:SHI917491 SRD917491:SRE917491 TAZ917491:TBA917491 TKV917491:TKW917491 TUR917491:TUS917491 UEN917491:UEO917491 UOJ917491:UOK917491 UYF917491:UYG917491 VIB917491:VIC917491 VRX917491:VRY917491 WBT917491:WBU917491 WLP917491:WLQ917491 WVL917491:WVM917491 D983027:E983027 IZ983027:JA983027 SV983027:SW983027 ACR983027:ACS983027 AMN983027:AMO983027 AWJ983027:AWK983027 BGF983027:BGG983027 BQB983027:BQC983027 BZX983027:BZY983027 CJT983027:CJU983027 CTP983027:CTQ983027 DDL983027:DDM983027 DNH983027:DNI983027 DXD983027:DXE983027 EGZ983027:EHA983027 EQV983027:EQW983027 FAR983027:FAS983027 FKN983027:FKO983027 FUJ983027:FUK983027 GEF983027:GEG983027 GOB983027:GOC983027 GXX983027:GXY983027 HHT983027:HHU983027 HRP983027:HRQ983027 IBL983027:IBM983027 ILH983027:ILI983027 IVD983027:IVE983027 JEZ983027:JFA983027 JOV983027:JOW983027 JYR983027:JYS983027 KIN983027:KIO983027 KSJ983027:KSK983027 LCF983027:LCG983027 LMB983027:LMC983027 LVX983027:LVY983027 MFT983027:MFU983027 MPP983027:MPQ983027 MZL983027:MZM983027 NJH983027:NJI983027 NTD983027:NTE983027 OCZ983027:ODA983027 OMV983027:OMW983027 OWR983027:OWS983027 PGN983027:PGO983027 PQJ983027:PQK983027 QAF983027:QAG983027 QKB983027:QKC983027 QTX983027:QTY983027 RDT983027:RDU983027 RNP983027:RNQ983027 RXL983027:RXM983027 SHH983027:SHI983027 SRD983027:SRE983027 TAZ983027:TBA983027 TKV983027:TKW983027 TUR983027:TUS983027 UEN983027:UEO983027 UOJ983027:UOK983027 UYF983027:UYG983027 VIB983027:VIC983027 VRX983027:VRY983027 WBT983027:WBU983027 WLP983027:WLQ983027 WVL983027:WVM983027" xr:uid="{0607E2BA-397B-4803-8A23-5546EFF80F89}">
      <formula1>$C$120:$C$129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24:E65524 IZ65524:JA65524 SV65524:SW65524 ACR65524:ACS65524 AMN65524:AMO65524 AWJ65524:AWK65524 BGF65524:BGG65524 BQB65524:BQC65524 BZX65524:BZY65524 CJT65524:CJU65524 CTP65524:CTQ65524 DDL65524:DDM65524 DNH65524:DNI65524 DXD65524:DXE65524 EGZ65524:EHA65524 EQV65524:EQW65524 FAR65524:FAS65524 FKN65524:FKO65524 FUJ65524:FUK65524 GEF65524:GEG65524 GOB65524:GOC65524 GXX65524:GXY65524 HHT65524:HHU65524 HRP65524:HRQ65524 IBL65524:IBM65524 ILH65524:ILI65524 IVD65524:IVE65524 JEZ65524:JFA65524 JOV65524:JOW65524 JYR65524:JYS65524 KIN65524:KIO65524 KSJ65524:KSK65524 LCF65524:LCG65524 LMB65524:LMC65524 LVX65524:LVY65524 MFT65524:MFU65524 MPP65524:MPQ65524 MZL65524:MZM65524 NJH65524:NJI65524 NTD65524:NTE65524 OCZ65524:ODA65524 OMV65524:OMW65524 OWR65524:OWS65524 PGN65524:PGO65524 PQJ65524:PQK65524 QAF65524:QAG65524 QKB65524:QKC65524 QTX65524:QTY65524 RDT65524:RDU65524 RNP65524:RNQ65524 RXL65524:RXM65524 SHH65524:SHI65524 SRD65524:SRE65524 TAZ65524:TBA65524 TKV65524:TKW65524 TUR65524:TUS65524 UEN65524:UEO65524 UOJ65524:UOK65524 UYF65524:UYG65524 VIB65524:VIC65524 VRX65524:VRY65524 WBT65524:WBU65524 WLP65524:WLQ65524 WVL65524:WVM65524 D131060:E131060 IZ131060:JA131060 SV131060:SW131060 ACR131060:ACS131060 AMN131060:AMO131060 AWJ131060:AWK131060 BGF131060:BGG131060 BQB131060:BQC131060 BZX131060:BZY131060 CJT131060:CJU131060 CTP131060:CTQ131060 DDL131060:DDM131060 DNH131060:DNI131060 DXD131060:DXE131060 EGZ131060:EHA131060 EQV131060:EQW131060 FAR131060:FAS131060 FKN131060:FKO131060 FUJ131060:FUK131060 GEF131060:GEG131060 GOB131060:GOC131060 GXX131060:GXY131060 HHT131060:HHU131060 HRP131060:HRQ131060 IBL131060:IBM131060 ILH131060:ILI131060 IVD131060:IVE131060 JEZ131060:JFA131060 JOV131060:JOW131060 JYR131060:JYS131060 KIN131060:KIO131060 KSJ131060:KSK131060 LCF131060:LCG131060 LMB131060:LMC131060 LVX131060:LVY131060 MFT131060:MFU131060 MPP131060:MPQ131060 MZL131060:MZM131060 NJH131060:NJI131060 NTD131060:NTE131060 OCZ131060:ODA131060 OMV131060:OMW131060 OWR131060:OWS131060 PGN131060:PGO131060 PQJ131060:PQK131060 QAF131060:QAG131060 QKB131060:QKC131060 QTX131060:QTY131060 RDT131060:RDU131060 RNP131060:RNQ131060 RXL131060:RXM131060 SHH131060:SHI131060 SRD131060:SRE131060 TAZ131060:TBA131060 TKV131060:TKW131060 TUR131060:TUS131060 UEN131060:UEO131060 UOJ131060:UOK131060 UYF131060:UYG131060 VIB131060:VIC131060 VRX131060:VRY131060 WBT131060:WBU131060 WLP131060:WLQ131060 WVL131060:WVM131060 D196596:E196596 IZ196596:JA196596 SV196596:SW196596 ACR196596:ACS196596 AMN196596:AMO196596 AWJ196596:AWK196596 BGF196596:BGG196596 BQB196596:BQC196596 BZX196596:BZY196596 CJT196596:CJU196596 CTP196596:CTQ196596 DDL196596:DDM196596 DNH196596:DNI196596 DXD196596:DXE196596 EGZ196596:EHA196596 EQV196596:EQW196596 FAR196596:FAS196596 FKN196596:FKO196596 FUJ196596:FUK196596 GEF196596:GEG196596 GOB196596:GOC196596 GXX196596:GXY196596 HHT196596:HHU196596 HRP196596:HRQ196596 IBL196596:IBM196596 ILH196596:ILI196596 IVD196596:IVE196596 JEZ196596:JFA196596 JOV196596:JOW196596 JYR196596:JYS196596 KIN196596:KIO196596 KSJ196596:KSK196596 LCF196596:LCG196596 LMB196596:LMC196596 LVX196596:LVY196596 MFT196596:MFU196596 MPP196596:MPQ196596 MZL196596:MZM196596 NJH196596:NJI196596 NTD196596:NTE196596 OCZ196596:ODA196596 OMV196596:OMW196596 OWR196596:OWS196596 PGN196596:PGO196596 PQJ196596:PQK196596 QAF196596:QAG196596 QKB196596:QKC196596 QTX196596:QTY196596 RDT196596:RDU196596 RNP196596:RNQ196596 RXL196596:RXM196596 SHH196596:SHI196596 SRD196596:SRE196596 TAZ196596:TBA196596 TKV196596:TKW196596 TUR196596:TUS196596 UEN196596:UEO196596 UOJ196596:UOK196596 UYF196596:UYG196596 VIB196596:VIC196596 VRX196596:VRY196596 WBT196596:WBU196596 WLP196596:WLQ196596 WVL196596:WVM196596 D262132:E262132 IZ262132:JA262132 SV262132:SW262132 ACR262132:ACS262132 AMN262132:AMO262132 AWJ262132:AWK262132 BGF262132:BGG262132 BQB262132:BQC262132 BZX262132:BZY262132 CJT262132:CJU262132 CTP262132:CTQ262132 DDL262132:DDM262132 DNH262132:DNI262132 DXD262132:DXE262132 EGZ262132:EHA262132 EQV262132:EQW262132 FAR262132:FAS262132 FKN262132:FKO262132 FUJ262132:FUK262132 GEF262132:GEG262132 GOB262132:GOC262132 GXX262132:GXY262132 HHT262132:HHU262132 HRP262132:HRQ262132 IBL262132:IBM262132 ILH262132:ILI262132 IVD262132:IVE262132 JEZ262132:JFA262132 JOV262132:JOW262132 JYR262132:JYS262132 KIN262132:KIO262132 KSJ262132:KSK262132 LCF262132:LCG262132 LMB262132:LMC262132 LVX262132:LVY262132 MFT262132:MFU262132 MPP262132:MPQ262132 MZL262132:MZM262132 NJH262132:NJI262132 NTD262132:NTE262132 OCZ262132:ODA262132 OMV262132:OMW262132 OWR262132:OWS262132 PGN262132:PGO262132 PQJ262132:PQK262132 QAF262132:QAG262132 QKB262132:QKC262132 QTX262132:QTY262132 RDT262132:RDU262132 RNP262132:RNQ262132 RXL262132:RXM262132 SHH262132:SHI262132 SRD262132:SRE262132 TAZ262132:TBA262132 TKV262132:TKW262132 TUR262132:TUS262132 UEN262132:UEO262132 UOJ262132:UOK262132 UYF262132:UYG262132 VIB262132:VIC262132 VRX262132:VRY262132 WBT262132:WBU262132 WLP262132:WLQ262132 WVL262132:WVM262132 D327668:E327668 IZ327668:JA327668 SV327668:SW327668 ACR327668:ACS327668 AMN327668:AMO327668 AWJ327668:AWK327668 BGF327668:BGG327668 BQB327668:BQC327668 BZX327668:BZY327668 CJT327668:CJU327668 CTP327668:CTQ327668 DDL327668:DDM327668 DNH327668:DNI327668 DXD327668:DXE327668 EGZ327668:EHA327668 EQV327668:EQW327668 FAR327668:FAS327668 FKN327668:FKO327668 FUJ327668:FUK327668 GEF327668:GEG327668 GOB327668:GOC327668 GXX327668:GXY327668 HHT327668:HHU327668 HRP327668:HRQ327668 IBL327668:IBM327668 ILH327668:ILI327668 IVD327668:IVE327668 JEZ327668:JFA327668 JOV327668:JOW327668 JYR327668:JYS327668 KIN327668:KIO327668 KSJ327668:KSK327668 LCF327668:LCG327668 LMB327668:LMC327668 LVX327668:LVY327668 MFT327668:MFU327668 MPP327668:MPQ327668 MZL327668:MZM327668 NJH327668:NJI327668 NTD327668:NTE327668 OCZ327668:ODA327668 OMV327668:OMW327668 OWR327668:OWS327668 PGN327668:PGO327668 PQJ327668:PQK327668 QAF327668:QAG327668 QKB327668:QKC327668 QTX327668:QTY327668 RDT327668:RDU327668 RNP327668:RNQ327668 RXL327668:RXM327668 SHH327668:SHI327668 SRD327668:SRE327668 TAZ327668:TBA327668 TKV327668:TKW327668 TUR327668:TUS327668 UEN327668:UEO327668 UOJ327668:UOK327668 UYF327668:UYG327668 VIB327668:VIC327668 VRX327668:VRY327668 WBT327668:WBU327668 WLP327668:WLQ327668 WVL327668:WVM327668 D393204:E393204 IZ393204:JA393204 SV393204:SW393204 ACR393204:ACS393204 AMN393204:AMO393204 AWJ393204:AWK393204 BGF393204:BGG393204 BQB393204:BQC393204 BZX393204:BZY393204 CJT393204:CJU393204 CTP393204:CTQ393204 DDL393204:DDM393204 DNH393204:DNI393204 DXD393204:DXE393204 EGZ393204:EHA393204 EQV393204:EQW393204 FAR393204:FAS393204 FKN393204:FKO393204 FUJ393204:FUK393204 GEF393204:GEG393204 GOB393204:GOC393204 GXX393204:GXY393204 HHT393204:HHU393204 HRP393204:HRQ393204 IBL393204:IBM393204 ILH393204:ILI393204 IVD393204:IVE393204 JEZ393204:JFA393204 JOV393204:JOW393204 JYR393204:JYS393204 KIN393204:KIO393204 KSJ393204:KSK393204 LCF393204:LCG393204 LMB393204:LMC393204 LVX393204:LVY393204 MFT393204:MFU393204 MPP393204:MPQ393204 MZL393204:MZM393204 NJH393204:NJI393204 NTD393204:NTE393204 OCZ393204:ODA393204 OMV393204:OMW393204 OWR393204:OWS393204 PGN393204:PGO393204 PQJ393204:PQK393204 QAF393204:QAG393204 QKB393204:QKC393204 QTX393204:QTY393204 RDT393204:RDU393204 RNP393204:RNQ393204 RXL393204:RXM393204 SHH393204:SHI393204 SRD393204:SRE393204 TAZ393204:TBA393204 TKV393204:TKW393204 TUR393204:TUS393204 UEN393204:UEO393204 UOJ393204:UOK393204 UYF393204:UYG393204 VIB393204:VIC393204 VRX393204:VRY393204 WBT393204:WBU393204 WLP393204:WLQ393204 WVL393204:WVM393204 D458740:E458740 IZ458740:JA458740 SV458740:SW458740 ACR458740:ACS458740 AMN458740:AMO458740 AWJ458740:AWK458740 BGF458740:BGG458740 BQB458740:BQC458740 BZX458740:BZY458740 CJT458740:CJU458740 CTP458740:CTQ458740 DDL458740:DDM458740 DNH458740:DNI458740 DXD458740:DXE458740 EGZ458740:EHA458740 EQV458740:EQW458740 FAR458740:FAS458740 FKN458740:FKO458740 FUJ458740:FUK458740 GEF458740:GEG458740 GOB458740:GOC458740 GXX458740:GXY458740 HHT458740:HHU458740 HRP458740:HRQ458740 IBL458740:IBM458740 ILH458740:ILI458740 IVD458740:IVE458740 JEZ458740:JFA458740 JOV458740:JOW458740 JYR458740:JYS458740 KIN458740:KIO458740 KSJ458740:KSK458740 LCF458740:LCG458740 LMB458740:LMC458740 LVX458740:LVY458740 MFT458740:MFU458740 MPP458740:MPQ458740 MZL458740:MZM458740 NJH458740:NJI458740 NTD458740:NTE458740 OCZ458740:ODA458740 OMV458740:OMW458740 OWR458740:OWS458740 PGN458740:PGO458740 PQJ458740:PQK458740 QAF458740:QAG458740 QKB458740:QKC458740 QTX458740:QTY458740 RDT458740:RDU458740 RNP458740:RNQ458740 RXL458740:RXM458740 SHH458740:SHI458740 SRD458740:SRE458740 TAZ458740:TBA458740 TKV458740:TKW458740 TUR458740:TUS458740 UEN458740:UEO458740 UOJ458740:UOK458740 UYF458740:UYG458740 VIB458740:VIC458740 VRX458740:VRY458740 WBT458740:WBU458740 WLP458740:WLQ458740 WVL458740:WVM458740 D524276:E524276 IZ524276:JA524276 SV524276:SW524276 ACR524276:ACS524276 AMN524276:AMO524276 AWJ524276:AWK524276 BGF524276:BGG524276 BQB524276:BQC524276 BZX524276:BZY524276 CJT524276:CJU524276 CTP524276:CTQ524276 DDL524276:DDM524276 DNH524276:DNI524276 DXD524276:DXE524276 EGZ524276:EHA524276 EQV524276:EQW524276 FAR524276:FAS524276 FKN524276:FKO524276 FUJ524276:FUK524276 GEF524276:GEG524276 GOB524276:GOC524276 GXX524276:GXY524276 HHT524276:HHU524276 HRP524276:HRQ524276 IBL524276:IBM524276 ILH524276:ILI524276 IVD524276:IVE524276 JEZ524276:JFA524276 JOV524276:JOW524276 JYR524276:JYS524276 KIN524276:KIO524276 KSJ524276:KSK524276 LCF524276:LCG524276 LMB524276:LMC524276 LVX524276:LVY524276 MFT524276:MFU524276 MPP524276:MPQ524276 MZL524276:MZM524276 NJH524276:NJI524276 NTD524276:NTE524276 OCZ524276:ODA524276 OMV524276:OMW524276 OWR524276:OWS524276 PGN524276:PGO524276 PQJ524276:PQK524276 QAF524276:QAG524276 QKB524276:QKC524276 QTX524276:QTY524276 RDT524276:RDU524276 RNP524276:RNQ524276 RXL524276:RXM524276 SHH524276:SHI524276 SRD524276:SRE524276 TAZ524276:TBA524276 TKV524276:TKW524276 TUR524276:TUS524276 UEN524276:UEO524276 UOJ524276:UOK524276 UYF524276:UYG524276 VIB524276:VIC524276 VRX524276:VRY524276 WBT524276:WBU524276 WLP524276:WLQ524276 WVL524276:WVM524276 D589812:E589812 IZ589812:JA589812 SV589812:SW589812 ACR589812:ACS589812 AMN589812:AMO589812 AWJ589812:AWK589812 BGF589812:BGG589812 BQB589812:BQC589812 BZX589812:BZY589812 CJT589812:CJU589812 CTP589812:CTQ589812 DDL589812:DDM589812 DNH589812:DNI589812 DXD589812:DXE589812 EGZ589812:EHA589812 EQV589812:EQW589812 FAR589812:FAS589812 FKN589812:FKO589812 FUJ589812:FUK589812 GEF589812:GEG589812 GOB589812:GOC589812 GXX589812:GXY589812 HHT589812:HHU589812 HRP589812:HRQ589812 IBL589812:IBM589812 ILH589812:ILI589812 IVD589812:IVE589812 JEZ589812:JFA589812 JOV589812:JOW589812 JYR589812:JYS589812 KIN589812:KIO589812 KSJ589812:KSK589812 LCF589812:LCG589812 LMB589812:LMC589812 LVX589812:LVY589812 MFT589812:MFU589812 MPP589812:MPQ589812 MZL589812:MZM589812 NJH589812:NJI589812 NTD589812:NTE589812 OCZ589812:ODA589812 OMV589812:OMW589812 OWR589812:OWS589812 PGN589812:PGO589812 PQJ589812:PQK589812 QAF589812:QAG589812 QKB589812:QKC589812 QTX589812:QTY589812 RDT589812:RDU589812 RNP589812:RNQ589812 RXL589812:RXM589812 SHH589812:SHI589812 SRD589812:SRE589812 TAZ589812:TBA589812 TKV589812:TKW589812 TUR589812:TUS589812 UEN589812:UEO589812 UOJ589812:UOK589812 UYF589812:UYG589812 VIB589812:VIC589812 VRX589812:VRY589812 WBT589812:WBU589812 WLP589812:WLQ589812 WVL589812:WVM589812 D655348:E655348 IZ655348:JA655348 SV655348:SW655348 ACR655348:ACS655348 AMN655348:AMO655348 AWJ655348:AWK655348 BGF655348:BGG655348 BQB655348:BQC655348 BZX655348:BZY655348 CJT655348:CJU655348 CTP655348:CTQ655348 DDL655348:DDM655348 DNH655348:DNI655348 DXD655348:DXE655348 EGZ655348:EHA655348 EQV655348:EQW655348 FAR655348:FAS655348 FKN655348:FKO655348 FUJ655348:FUK655348 GEF655348:GEG655348 GOB655348:GOC655348 GXX655348:GXY655348 HHT655348:HHU655348 HRP655348:HRQ655348 IBL655348:IBM655348 ILH655348:ILI655348 IVD655348:IVE655348 JEZ655348:JFA655348 JOV655348:JOW655348 JYR655348:JYS655348 KIN655348:KIO655348 KSJ655348:KSK655348 LCF655348:LCG655348 LMB655348:LMC655348 LVX655348:LVY655348 MFT655348:MFU655348 MPP655348:MPQ655348 MZL655348:MZM655348 NJH655348:NJI655348 NTD655348:NTE655348 OCZ655348:ODA655348 OMV655348:OMW655348 OWR655348:OWS655348 PGN655348:PGO655348 PQJ655348:PQK655348 QAF655348:QAG655348 QKB655348:QKC655348 QTX655348:QTY655348 RDT655348:RDU655348 RNP655348:RNQ655348 RXL655348:RXM655348 SHH655348:SHI655348 SRD655348:SRE655348 TAZ655348:TBA655348 TKV655348:TKW655348 TUR655348:TUS655348 UEN655348:UEO655348 UOJ655348:UOK655348 UYF655348:UYG655348 VIB655348:VIC655348 VRX655348:VRY655348 WBT655348:WBU655348 WLP655348:WLQ655348 WVL655348:WVM655348 D720884:E720884 IZ720884:JA720884 SV720884:SW720884 ACR720884:ACS720884 AMN720884:AMO720884 AWJ720884:AWK720884 BGF720884:BGG720884 BQB720884:BQC720884 BZX720884:BZY720884 CJT720884:CJU720884 CTP720884:CTQ720884 DDL720884:DDM720884 DNH720884:DNI720884 DXD720884:DXE720884 EGZ720884:EHA720884 EQV720884:EQW720884 FAR720884:FAS720884 FKN720884:FKO720884 FUJ720884:FUK720884 GEF720884:GEG720884 GOB720884:GOC720884 GXX720884:GXY720884 HHT720884:HHU720884 HRP720884:HRQ720884 IBL720884:IBM720884 ILH720884:ILI720884 IVD720884:IVE720884 JEZ720884:JFA720884 JOV720884:JOW720884 JYR720884:JYS720884 KIN720884:KIO720884 KSJ720884:KSK720884 LCF720884:LCG720884 LMB720884:LMC720884 LVX720884:LVY720884 MFT720884:MFU720884 MPP720884:MPQ720884 MZL720884:MZM720884 NJH720884:NJI720884 NTD720884:NTE720884 OCZ720884:ODA720884 OMV720884:OMW720884 OWR720884:OWS720884 PGN720884:PGO720884 PQJ720884:PQK720884 QAF720884:QAG720884 QKB720884:QKC720884 QTX720884:QTY720884 RDT720884:RDU720884 RNP720884:RNQ720884 RXL720884:RXM720884 SHH720884:SHI720884 SRD720884:SRE720884 TAZ720884:TBA720884 TKV720884:TKW720884 TUR720884:TUS720884 UEN720884:UEO720884 UOJ720884:UOK720884 UYF720884:UYG720884 VIB720884:VIC720884 VRX720884:VRY720884 WBT720884:WBU720884 WLP720884:WLQ720884 WVL720884:WVM720884 D786420:E786420 IZ786420:JA786420 SV786420:SW786420 ACR786420:ACS786420 AMN786420:AMO786420 AWJ786420:AWK786420 BGF786420:BGG786420 BQB786420:BQC786420 BZX786420:BZY786420 CJT786420:CJU786420 CTP786420:CTQ786420 DDL786420:DDM786420 DNH786420:DNI786420 DXD786420:DXE786420 EGZ786420:EHA786420 EQV786420:EQW786420 FAR786420:FAS786420 FKN786420:FKO786420 FUJ786420:FUK786420 GEF786420:GEG786420 GOB786420:GOC786420 GXX786420:GXY786420 HHT786420:HHU786420 HRP786420:HRQ786420 IBL786420:IBM786420 ILH786420:ILI786420 IVD786420:IVE786420 JEZ786420:JFA786420 JOV786420:JOW786420 JYR786420:JYS786420 KIN786420:KIO786420 KSJ786420:KSK786420 LCF786420:LCG786420 LMB786420:LMC786420 LVX786420:LVY786420 MFT786420:MFU786420 MPP786420:MPQ786420 MZL786420:MZM786420 NJH786420:NJI786420 NTD786420:NTE786420 OCZ786420:ODA786420 OMV786420:OMW786420 OWR786420:OWS786420 PGN786420:PGO786420 PQJ786420:PQK786420 QAF786420:QAG786420 QKB786420:QKC786420 QTX786420:QTY786420 RDT786420:RDU786420 RNP786420:RNQ786420 RXL786420:RXM786420 SHH786420:SHI786420 SRD786420:SRE786420 TAZ786420:TBA786420 TKV786420:TKW786420 TUR786420:TUS786420 UEN786420:UEO786420 UOJ786420:UOK786420 UYF786420:UYG786420 VIB786420:VIC786420 VRX786420:VRY786420 WBT786420:WBU786420 WLP786420:WLQ786420 WVL786420:WVM786420 D851956:E851956 IZ851956:JA851956 SV851956:SW851956 ACR851956:ACS851956 AMN851956:AMO851956 AWJ851956:AWK851956 BGF851956:BGG851956 BQB851956:BQC851956 BZX851956:BZY851956 CJT851956:CJU851956 CTP851956:CTQ851956 DDL851956:DDM851956 DNH851956:DNI851956 DXD851956:DXE851956 EGZ851956:EHA851956 EQV851956:EQW851956 FAR851956:FAS851956 FKN851956:FKO851956 FUJ851956:FUK851956 GEF851956:GEG851956 GOB851956:GOC851956 GXX851956:GXY851956 HHT851956:HHU851956 HRP851956:HRQ851956 IBL851956:IBM851956 ILH851956:ILI851956 IVD851956:IVE851956 JEZ851956:JFA851956 JOV851956:JOW851956 JYR851956:JYS851956 KIN851956:KIO851956 KSJ851956:KSK851956 LCF851956:LCG851956 LMB851956:LMC851956 LVX851956:LVY851956 MFT851956:MFU851956 MPP851956:MPQ851956 MZL851956:MZM851956 NJH851956:NJI851956 NTD851956:NTE851956 OCZ851956:ODA851956 OMV851956:OMW851956 OWR851956:OWS851956 PGN851956:PGO851956 PQJ851956:PQK851956 QAF851956:QAG851956 QKB851956:QKC851956 QTX851956:QTY851956 RDT851956:RDU851956 RNP851956:RNQ851956 RXL851956:RXM851956 SHH851956:SHI851956 SRD851956:SRE851956 TAZ851956:TBA851956 TKV851956:TKW851956 TUR851956:TUS851956 UEN851956:UEO851956 UOJ851956:UOK851956 UYF851956:UYG851956 VIB851956:VIC851956 VRX851956:VRY851956 WBT851956:WBU851956 WLP851956:WLQ851956 WVL851956:WVM851956 D917492:E917492 IZ917492:JA917492 SV917492:SW917492 ACR917492:ACS917492 AMN917492:AMO917492 AWJ917492:AWK917492 BGF917492:BGG917492 BQB917492:BQC917492 BZX917492:BZY917492 CJT917492:CJU917492 CTP917492:CTQ917492 DDL917492:DDM917492 DNH917492:DNI917492 DXD917492:DXE917492 EGZ917492:EHA917492 EQV917492:EQW917492 FAR917492:FAS917492 FKN917492:FKO917492 FUJ917492:FUK917492 GEF917492:GEG917492 GOB917492:GOC917492 GXX917492:GXY917492 HHT917492:HHU917492 HRP917492:HRQ917492 IBL917492:IBM917492 ILH917492:ILI917492 IVD917492:IVE917492 JEZ917492:JFA917492 JOV917492:JOW917492 JYR917492:JYS917492 KIN917492:KIO917492 KSJ917492:KSK917492 LCF917492:LCG917492 LMB917492:LMC917492 LVX917492:LVY917492 MFT917492:MFU917492 MPP917492:MPQ917492 MZL917492:MZM917492 NJH917492:NJI917492 NTD917492:NTE917492 OCZ917492:ODA917492 OMV917492:OMW917492 OWR917492:OWS917492 PGN917492:PGO917492 PQJ917492:PQK917492 QAF917492:QAG917492 QKB917492:QKC917492 QTX917492:QTY917492 RDT917492:RDU917492 RNP917492:RNQ917492 RXL917492:RXM917492 SHH917492:SHI917492 SRD917492:SRE917492 TAZ917492:TBA917492 TKV917492:TKW917492 TUR917492:TUS917492 UEN917492:UEO917492 UOJ917492:UOK917492 UYF917492:UYG917492 VIB917492:VIC917492 VRX917492:VRY917492 WBT917492:WBU917492 WLP917492:WLQ917492 WVL917492:WVM917492 D983028:E983028 IZ983028:JA983028 SV983028:SW983028 ACR983028:ACS983028 AMN983028:AMO983028 AWJ983028:AWK983028 BGF983028:BGG983028 BQB983028:BQC983028 BZX983028:BZY983028 CJT983028:CJU983028 CTP983028:CTQ983028 DDL983028:DDM983028 DNH983028:DNI983028 DXD983028:DXE983028 EGZ983028:EHA983028 EQV983028:EQW983028 FAR983028:FAS983028 FKN983028:FKO983028 FUJ983028:FUK983028 GEF983028:GEG983028 GOB983028:GOC983028 GXX983028:GXY983028 HHT983028:HHU983028 HRP983028:HRQ983028 IBL983028:IBM983028 ILH983028:ILI983028 IVD983028:IVE983028 JEZ983028:JFA983028 JOV983028:JOW983028 JYR983028:JYS983028 KIN983028:KIO983028 KSJ983028:KSK983028 LCF983028:LCG983028 LMB983028:LMC983028 LVX983028:LVY983028 MFT983028:MFU983028 MPP983028:MPQ983028 MZL983028:MZM983028 NJH983028:NJI983028 NTD983028:NTE983028 OCZ983028:ODA983028 OMV983028:OMW983028 OWR983028:OWS983028 PGN983028:PGO983028 PQJ983028:PQK983028 QAF983028:QAG983028 QKB983028:QKC983028 QTX983028:QTY983028 RDT983028:RDU983028 RNP983028:RNQ983028 RXL983028:RXM983028 SHH983028:SHI983028 SRD983028:SRE983028 TAZ983028:TBA983028 TKV983028:TKW983028 TUR983028:TUS983028 UEN983028:UEO983028 UOJ983028:UOK983028 UYF983028:UYG983028 VIB983028:VIC983028 VRX983028:VRY983028 WBT983028:WBU983028 WLP983028:WLQ983028 WVL983028:WVM983028" xr:uid="{5039DFEC-2BC1-4BED-B17A-E8A4E4F4E26E}">
      <formula1>$D$120:$D$124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6:E65526 IZ65526:JA65526 SV65526:SW65526 ACR65526:ACS65526 AMN65526:AMO65526 AWJ65526:AWK65526 BGF65526:BGG65526 BQB65526:BQC65526 BZX65526:BZY65526 CJT65526:CJU65526 CTP65526:CTQ65526 DDL65526:DDM65526 DNH65526:DNI65526 DXD65526:DXE65526 EGZ65526:EHA65526 EQV65526:EQW65526 FAR65526:FAS65526 FKN65526:FKO65526 FUJ65526:FUK65526 GEF65526:GEG65526 GOB65526:GOC65526 GXX65526:GXY65526 HHT65526:HHU65526 HRP65526:HRQ65526 IBL65526:IBM65526 ILH65526:ILI65526 IVD65526:IVE65526 JEZ65526:JFA65526 JOV65526:JOW65526 JYR65526:JYS65526 KIN65526:KIO65526 KSJ65526:KSK65526 LCF65526:LCG65526 LMB65526:LMC65526 LVX65526:LVY65526 MFT65526:MFU65526 MPP65526:MPQ65526 MZL65526:MZM65526 NJH65526:NJI65526 NTD65526:NTE65526 OCZ65526:ODA65526 OMV65526:OMW65526 OWR65526:OWS65526 PGN65526:PGO65526 PQJ65526:PQK65526 QAF65526:QAG65526 QKB65526:QKC65526 QTX65526:QTY65526 RDT65526:RDU65526 RNP65526:RNQ65526 RXL65526:RXM65526 SHH65526:SHI65526 SRD65526:SRE65526 TAZ65526:TBA65526 TKV65526:TKW65526 TUR65526:TUS65526 UEN65526:UEO65526 UOJ65526:UOK65526 UYF65526:UYG65526 VIB65526:VIC65526 VRX65526:VRY65526 WBT65526:WBU65526 WLP65526:WLQ65526 WVL65526:WVM65526 D131062:E131062 IZ131062:JA131062 SV131062:SW131062 ACR131062:ACS131062 AMN131062:AMO131062 AWJ131062:AWK131062 BGF131062:BGG131062 BQB131062:BQC131062 BZX131062:BZY131062 CJT131062:CJU131062 CTP131062:CTQ131062 DDL131062:DDM131062 DNH131062:DNI131062 DXD131062:DXE131062 EGZ131062:EHA131062 EQV131062:EQW131062 FAR131062:FAS131062 FKN131062:FKO131062 FUJ131062:FUK131062 GEF131062:GEG131062 GOB131062:GOC131062 GXX131062:GXY131062 HHT131062:HHU131062 HRP131062:HRQ131062 IBL131062:IBM131062 ILH131062:ILI131062 IVD131062:IVE131062 JEZ131062:JFA131062 JOV131062:JOW131062 JYR131062:JYS131062 KIN131062:KIO131062 KSJ131062:KSK131062 LCF131062:LCG131062 LMB131062:LMC131062 LVX131062:LVY131062 MFT131062:MFU131062 MPP131062:MPQ131062 MZL131062:MZM131062 NJH131062:NJI131062 NTD131062:NTE131062 OCZ131062:ODA131062 OMV131062:OMW131062 OWR131062:OWS131062 PGN131062:PGO131062 PQJ131062:PQK131062 QAF131062:QAG131062 QKB131062:QKC131062 QTX131062:QTY131062 RDT131062:RDU131062 RNP131062:RNQ131062 RXL131062:RXM131062 SHH131062:SHI131062 SRD131062:SRE131062 TAZ131062:TBA131062 TKV131062:TKW131062 TUR131062:TUS131062 UEN131062:UEO131062 UOJ131062:UOK131062 UYF131062:UYG131062 VIB131062:VIC131062 VRX131062:VRY131062 WBT131062:WBU131062 WLP131062:WLQ131062 WVL131062:WVM131062 D196598:E196598 IZ196598:JA196598 SV196598:SW196598 ACR196598:ACS196598 AMN196598:AMO196598 AWJ196598:AWK196598 BGF196598:BGG196598 BQB196598:BQC196598 BZX196598:BZY196598 CJT196598:CJU196598 CTP196598:CTQ196598 DDL196598:DDM196598 DNH196598:DNI196598 DXD196598:DXE196598 EGZ196598:EHA196598 EQV196598:EQW196598 FAR196598:FAS196598 FKN196598:FKO196598 FUJ196598:FUK196598 GEF196598:GEG196598 GOB196598:GOC196598 GXX196598:GXY196598 HHT196598:HHU196598 HRP196598:HRQ196598 IBL196598:IBM196598 ILH196598:ILI196598 IVD196598:IVE196598 JEZ196598:JFA196598 JOV196598:JOW196598 JYR196598:JYS196598 KIN196598:KIO196598 KSJ196598:KSK196598 LCF196598:LCG196598 LMB196598:LMC196598 LVX196598:LVY196598 MFT196598:MFU196598 MPP196598:MPQ196598 MZL196598:MZM196598 NJH196598:NJI196598 NTD196598:NTE196598 OCZ196598:ODA196598 OMV196598:OMW196598 OWR196598:OWS196598 PGN196598:PGO196598 PQJ196598:PQK196598 QAF196598:QAG196598 QKB196598:QKC196598 QTX196598:QTY196598 RDT196598:RDU196598 RNP196598:RNQ196598 RXL196598:RXM196598 SHH196598:SHI196598 SRD196598:SRE196598 TAZ196598:TBA196598 TKV196598:TKW196598 TUR196598:TUS196598 UEN196598:UEO196598 UOJ196598:UOK196598 UYF196598:UYG196598 VIB196598:VIC196598 VRX196598:VRY196598 WBT196598:WBU196598 WLP196598:WLQ196598 WVL196598:WVM196598 D262134:E262134 IZ262134:JA262134 SV262134:SW262134 ACR262134:ACS262134 AMN262134:AMO262134 AWJ262134:AWK262134 BGF262134:BGG262134 BQB262134:BQC262134 BZX262134:BZY262134 CJT262134:CJU262134 CTP262134:CTQ262134 DDL262134:DDM262134 DNH262134:DNI262134 DXD262134:DXE262134 EGZ262134:EHA262134 EQV262134:EQW262134 FAR262134:FAS262134 FKN262134:FKO262134 FUJ262134:FUK262134 GEF262134:GEG262134 GOB262134:GOC262134 GXX262134:GXY262134 HHT262134:HHU262134 HRP262134:HRQ262134 IBL262134:IBM262134 ILH262134:ILI262134 IVD262134:IVE262134 JEZ262134:JFA262134 JOV262134:JOW262134 JYR262134:JYS262134 KIN262134:KIO262134 KSJ262134:KSK262134 LCF262134:LCG262134 LMB262134:LMC262134 LVX262134:LVY262134 MFT262134:MFU262134 MPP262134:MPQ262134 MZL262134:MZM262134 NJH262134:NJI262134 NTD262134:NTE262134 OCZ262134:ODA262134 OMV262134:OMW262134 OWR262134:OWS262134 PGN262134:PGO262134 PQJ262134:PQK262134 QAF262134:QAG262134 QKB262134:QKC262134 QTX262134:QTY262134 RDT262134:RDU262134 RNP262134:RNQ262134 RXL262134:RXM262134 SHH262134:SHI262134 SRD262134:SRE262134 TAZ262134:TBA262134 TKV262134:TKW262134 TUR262134:TUS262134 UEN262134:UEO262134 UOJ262134:UOK262134 UYF262134:UYG262134 VIB262134:VIC262134 VRX262134:VRY262134 WBT262134:WBU262134 WLP262134:WLQ262134 WVL262134:WVM262134 D327670:E327670 IZ327670:JA327670 SV327670:SW327670 ACR327670:ACS327670 AMN327670:AMO327670 AWJ327670:AWK327670 BGF327670:BGG327670 BQB327670:BQC327670 BZX327670:BZY327670 CJT327670:CJU327670 CTP327670:CTQ327670 DDL327670:DDM327670 DNH327670:DNI327670 DXD327670:DXE327670 EGZ327670:EHA327670 EQV327670:EQW327670 FAR327670:FAS327670 FKN327670:FKO327670 FUJ327670:FUK327670 GEF327670:GEG327670 GOB327670:GOC327670 GXX327670:GXY327670 HHT327670:HHU327670 HRP327670:HRQ327670 IBL327670:IBM327670 ILH327670:ILI327670 IVD327670:IVE327670 JEZ327670:JFA327670 JOV327670:JOW327670 JYR327670:JYS327670 KIN327670:KIO327670 KSJ327670:KSK327670 LCF327670:LCG327670 LMB327670:LMC327670 LVX327670:LVY327670 MFT327670:MFU327670 MPP327670:MPQ327670 MZL327670:MZM327670 NJH327670:NJI327670 NTD327670:NTE327670 OCZ327670:ODA327670 OMV327670:OMW327670 OWR327670:OWS327670 PGN327670:PGO327670 PQJ327670:PQK327670 QAF327670:QAG327670 QKB327670:QKC327670 QTX327670:QTY327670 RDT327670:RDU327670 RNP327670:RNQ327670 RXL327670:RXM327670 SHH327670:SHI327670 SRD327670:SRE327670 TAZ327670:TBA327670 TKV327670:TKW327670 TUR327670:TUS327670 UEN327670:UEO327670 UOJ327670:UOK327670 UYF327670:UYG327670 VIB327670:VIC327670 VRX327670:VRY327670 WBT327670:WBU327670 WLP327670:WLQ327670 WVL327670:WVM327670 D393206:E393206 IZ393206:JA393206 SV393206:SW393206 ACR393206:ACS393206 AMN393206:AMO393206 AWJ393206:AWK393206 BGF393206:BGG393206 BQB393206:BQC393206 BZX393206:BZY393206 CJT393206:CJU393206 CTP393206:CTQ393206 DDL393206:DDM393206 DNH393206:DNI393206 DXD393206:DXE393206 EGZ393206:EHA393206 EQV393206:EQW393206 FAR393206:FAS393206 FKN393206:FKO393206 FUJ393206:FUK393206 GEF393206:GEG393206 GOB393206:GOC393206 GXX393206:GXY393206 HHT393206:HHU393206 HRP393206:HRQ393206 IBL393206:IBM393206 ILH393206:ILI393206 IVD393206:IVE393206 JEZ393206:JFA393206 JOV393206:JOW393206 JYR393206:JYS393206 KIN393206:KIO393206 KSJ393206:KSK393206 LCF393206:LCG393206 LMB393206:LMC393206 LVX393206:LVY393206 MFT393206:MFU393206 MPP393206:MPQ393206 MZL393206:MZM393206 NJH393206:NJI393206 NTD393206:NTE393206 OCZ393206:ODA393206 OMV393206:OMW393206 OWR393206:OWS393206 PGN393206:PGO393206 PQJ393206:PQK393206 QAF393206:QAG393206 QKB393206:QKC393206 QTX393206:QTY393206 RDT393206:RDU393206 RNP393206:RNQ393206 RXL393206:RXM393206 SHH393206:SHI393206 SRD393206:SRE393206 TAZ393206:TBA393206 TKV393206:TKW393206 TUR393206:TUS393206 UEN393206:UEO393206 UOJ393206:UOK393206 UYF393206:UYG393206 VIB393206:VIC393206 VRX393206:VRY393206 WBT393206:WBU393206 WLP393206:WLQ393206 WVL393206:WVM393206 D458742:E458742 IZ458742:JA458742 SV458742:SW458742 ACR458742:ACS458742 AMN458742:AMO458742 AWJ458742:AWK458742 BGF458742:BGG458742 BQB458742:BQC458742 BZX458742:BZY458742 CJT458742:CJU458742 CTP458742:CTQ458742 DDL458742:DDM458742 DNH458742:DNI458742 DXD458742:DXE458742 EGZ458742:EHA458742 EQV458742:EQW458742 FAR458742:FAS458742 FKN458742:FKO458742 FUJ458742:FUK458742 GEF458742:GEG458742 GOB458742:GOC458742 GXX458742:GXY458742 HHT458742:HHU458742 HRP458742:HRQ458742 IBL458742:IBM458742 ILH458742:ILI458742 IVD458742:IVE458742 JEZ458742:JFA458742 JOV458742:JOW458742 JYR458742:JYS458742 KIN458742:KIO458742 KSJ458742:KSK458742 LCF458742:LCG458742 LMB458742:LMC458742 LVX458742:LVY458742 MFT458742:MFU458742 MPP458742:MPQ458742 MZL458742:MZM458742 NJH458742:NJI458742 NTD458742:NTE458742 OCZ458742:ODA458742 OMV458742:OMW458742 OWR458742:OWS458742 PGN458742:PGO458742 PQJ458742:PQK458742 QAF458742:QAG458742 QKB458742:QKC458742 QTX458742:QTY458742 RDT458742:RDU458742 RNP458742:RNQ458742 RXL458742:RXM458742 SHH458742:SHI458742 SRD458742:SRE458742 TAZ458742:TBA458742 TKV458742:TKW458742 TUR458742:TUS458742 UEN458742:UEO458742 UOJ458742:UOK458742 UYF458742:UYG458742 VIB458742:VIC458742 VRX458742:VRY458742 WBT458742:WBU458742 WLP458742:WLQ458742 WVL458742:WVM458742 D524278:E524278 IZ524278:JA524278 SV524278:SW524278 ACR524278:ACS524278 AMN524278:AMO524278 AWJ524278:AWK524278 BGF524278:BGG524278 BQB524278:BQC524278 BZX524278:BZY524278 CJT524278:CJU524278 CTP524278:CTQ524278 DDL524278:DDM524278 DNH524278:DNI524278 DXD524278:DXE524278 EGZ524278:EHA524278 EQV524278:EQW524278 FAR524278:FAS524278 FKN524278:FKO524278 FUJ524278:FUK524278 GEF524278:GEG524278 GOB524278:GOC524278 GXX524278:GXY524278 HHT524278:HHU524278 HRP524278:HRQ524278 IBL524278:IBM524278 ILH524278:ILI524278 IVD524278:IVE524278 JEZ524278:JFA524278 JOV524278:JOW524278 JYR524278:JYS524278 KIN524278:KIO524278 KSJ524278:KSK524278 LCF524278:LCG524278 LMB524278:LMC524278 LVX524278:LVY524278 MFT524278:MFU524278 MPP524278:MPQ524278 MZL524278:MZM524278 NJH524278:NJI524278 NTD524278:NTE524278 OCZ524278:ODA524278 OMV524278:OMW524278 OWR524278:OWS524278 PGN524278:PGO524278 PQJ524278:PQK524278 QAF524278:QAG524278 QKB524278:QKC524278 QTX524278:QTY524278 RDT524278:RDU524278 RNP524278:RNQ524278 RXL524278:RXM524278 SHH524278:SHI524278 SRD524278:SRE524278 TAZ524278:TBA524278 TKV524278:TKW524278 TUR524278:TUS524278 UEN524278:UEO524278 UOJ524278:UOK524278 UYF524278:UYG524278 VIB524278:VIC524278 VRX524278:VRY524278 WBT524278:WBU524278 WLP524278:WLQ524278 WVL524278:WVM524278 D589814:E589814 IZ589814:JA589814 SV589814:SW589814 ACR589814:ACS589814 AMN589814:AMO589814 AWJ589814:AWK589814 BGF589814:BGG589814 BQB589814:BQC589814 BZX589814:BZY589814 CJT589814:CJU589814 CTP589814:CTQ589814 DDL589814:DDM589814 DNH589814:DNI589814 DXD589814:DXE589814 EGZ589814:EHA589814 EQV589814:EQW589814 FAR589814:FAS589814 FKN589814:FKO589814 FUJ589814:FUK589814 GEF589814:GEG589814 GOB589814:GOC589814 GXX589814:GXY589814 HHT589814:HHU589814 HRP589814:HRQ589814 IBL589814:IBM589814 ILH589814:ILI589814 IVD589814:IVE589814 JEZ589814:JFA589814 JOV589814:JOW589814 JYR589814:JYS589814 KIN589814:KIO589814 KSJ589814:KSK589814 LCF589814:LCG589814 LMB589814:LMC589814 LVX589814:LVY589814 MFT589814:MFU589814 MPP589814:MPQ589814 MZL589814:MZM589814 NJH589814:NJI589814 NTD589814:NTE589814 OCZ589814:ODA589814 OMV589814:OMW589814 OWR589814:OWS589814 PGN589814:PGO589814 PQJ589814:PQK589814 QAF589814:QAG589814 QKB589814:QKC589814 QTX589814:QTY589814 RDT589814:RDU589814 RNP589814:RNQ589814 RXL589814:RXM589814 SHH589814:SHI589814 SRD589814:SRE589814 TAZ589814:TBA589814 TKV589814:TKW589814 TUR589814:TUS589814 UEN589814:UEO589814 UOJ589814:UOK589814 UYF589814:UYG589814 VIB589814:VIC589814 VRX589814:VRY589814 WBT589814:WBU589814 WLP589814:WLQ589814 WVL589814:WVM589814 D655350:E655350 IZ655350:JA655350 SV655350:SW655350 ACR655350:ACS655350 AMN655350:AMO655350 AWJ655350:AWK655350 BGF655350:BGG655350 BQB655350:BQC655350 BZX655350:BZY655350 CJT655350:CJU655350 CTP655350:CTQ655350 DDL655350:DDM655350 DNH655350:DNI655350 DXD655350:DXE655350 EGZ655350:EHA655350 EQV655350:EQW655350 FAR655350:FAS655350 FKN655350:FKO655350 FUJ655350:FUK655350 GEF655350:GEG655350 GOB655350:GOC655350 GXX655350:GXY655350 HHT655350:HHU655350 HRP655350:HRQ655350 IBL655350:IBM655350 ILH655350:ILI655350 IVD655350:IVE655350 JEZ655350:JFA655350 JOV655350:JOW655350 JYR655350:JYS655350 KIN655350:KIO655350 KSJ655350:KSK655350 LCF655350:LCG655350 LMB655350:LMC655350 LVX655350:LVY655350 MFT655350:MFU655350 MPP655350:MPQ655350 MZL655350:MZM655350 NJH655350:NJI655350 NTD655350:NTE655350 OCZ655350:ODA655350 OMV655350:OMW655350 OWR655350:OWS655350 PGN655350:PGO655350 PQJ655350:PQK655350 QAF655350:QAG655350 QKB655350:QKC655350 QTX655350:QTY655350 RDT655350:RDU655350 RNP655350:RNQ655350 RXL655350:RXM655350 SHH655350:SHI655350 SRD655350:SRE655350 TAZ655350:TBA655350 TKV655350:TKW655350 TUR655350:TUS655350 UEN655350:UEO655350 UOJ655350:UOK655350 UYF655350:UYG655350 VIB655350:VIC655350 VRX655350:VRY655350 WBT655350:WBU655350 WLP655350:WLQ655350 WVL655350:WVM655350 D720886:E720886 IZ720886:JA720886 SV720886:SW720886 ACR720886:ACS720886 AMN720886:AMO720886 AWJ720886:AWK720886 BGF720886:BGG720886 BQB720886:BQC720886 BZX720886:BZY720886 CJT720886:CJU720886 CTP720886:CTQ720886 DDL720886:DDM720886 DNH720886:DNI720886 DXD720886:DXE720886 EGZ720886:EHA720886 EQV720886:EQW720886 FAR720886:FAS720886 FKN720886:FKO720886 FUJ720886:FUK720886 GEF720886:GEG720886 GOB720886:GOC720886 GXX720886:GXY720886 HHT720886:HHU720886 HRP720886:HRQ720886 IBL720886:IBM720886 ILH720886:ILI720886 IVD720886:IVE720886 JEZ720886:JFA720886 JOV720886:JOW720886 JYR720886:JYS720886 KIN720886:KIO720886 KSJ720886:KSK720886 LCF720886:LCG720886 LMB720886:LMC720886 LVX720886:LVY720886 MFT720886:MFU720886 MPP720886:MPQ720886 MZL720886:MZM720886 NJH720886:NJI720886 NTD720886:NTE720886 OCZ720886:ODA720886 OMV720886:OMW720886 OWR720886:OWS720886 PGN720886:PGO720886 PQJ720886:PQK720886 QAF720886:QAG720886 QKB720886:QKC720886 QTX720886:QTY720886 RDT720886:RDU720886 RNP720886:RNQ720886 RXL720886:RXM720886 SHH720886:SHI720886 SRD720886:SRE720886 TAZ720886:TBA720886 TKV720886:TKW720886 TUR720886:TUS720886 UEN720886:UEO720886 UOJ720886:UOK720886 UYF720886:UYG720886 VIB720886:VIC720886 VRX720886:VRY720886 WBT720886:WBU720886 WLP720886:WLQ720886 WVL720886:WVM720886 D786422:E786422 IZ786422:JA786422 SV786422:SW786422 ACR786422:ACS786422 AMN786422:AMO786422 AWJ786422:AWK786422 BGF786422:BGG786422 BQB786422:BQC786422 BZX786422:BZY786422 CJT786422:CJU786422 CTP786422:CTQ786422 DDL786422:DDM786422 DNH786422:DNI786422 DXD786422:DXE786422 EGZ786422:EHA786422 EQV786422:EQW786422 FAR786422:FAS786422 FKN786422:FKO786422 FUJ786422:FUK786422 GEF786422:GEG786422 GOB786422:GOC786422 GXX786422:GXY786422 HHT786422:HHU786422 HRP786422:HRQ786422 IBL786422:IBM786422 ILH786422:ILI786422 IVD786422:IVE786422 JEZ786422:JFA786422 JOV786422:JOW786422 JYR786422:JYS786422 KIN786422:KIO786422 KSJ786422:KSK786422 LCF786422:LCG786422 LMB786422:LMC786422 LVX786422:LVY786422 MFT786422:MFU786422 MPP786422:MPQ786422 MZL786422:MZM786422 NJH786422:NJI786422 NTD786422:NTE786422 OCZ786422:ODA786422 OMV786422:OMW786422 OWR786422:OWS786422 PGN786422:PGO786422 PQJ786422:PQK786422 QAF786422:QAG786422 QKB786422:QKC786422 QTX786422:QTY786422 RDT786422:RDU786422 RNP786422:RNQ786422 RXL786422:RXM786422 SHH786422:SHI786422 SRD786422:SRE786422 TAZ786422:TBA786422 TKV786422:TKW786422 TUR786422:TUS786422 UEN786422:UEO786422 UOJ786422:UOK786422 UYF786422:UYG786422 VIB786422:VIC786422 VRX786422:VRY786422 WBT786422:WBU786422 WLP786422:WLQ786422 WVL786422:WVM786422 D851958:E851958 IZ851958:JA851958 SV851958:SW851958 ACR851958:ACS851958 AMN851958:AMO851958 AWJ851958:AWK851958 BGF851958:BGG851958 BQB851958:BQC851958 BZX851958:BZY851958 CJT851958:CJU851958 CTP851958:CTQ851958 DDL851958:DDM851958 DNH851958:DNI851958 DXD851958:DXE851958 EGZ851958:EHA851958 EQV851958:EQW851958 FAR851958:FAS851958 FKN851958:FKO851958 FUJ851958:FUK851958 GEF851958:GEG851958 GOB851958:GOC851958 GXX851958:GXY851958 HHT851958:HHU851958 HRP851958:HRQ851958 IBL851958:IBM851958 ILH851958:ILI851958 IVD851958:IVE851958 JEZ851958:JFA851958 JOV851958:JOW851958 JYR851958:JYS851958 KIN851958:KIO851958 KSJ851958:KSK851958 LCF851958:LCG851958 LMB851958:LMC851958 LVX851958:LVY851958 MFT851958:MFU851958 MPP851958:MPQ851958 MZL851958:MZM851958 NJH851958:NJI851958 NTD851958:NTE851958 OCZ851958:ODA851958 OMV851958:OMW851958 OWR851958:OWS851958 PGN851958:PGO851958 PQJ851958:PQK851958 QAF851958:QAG851958 QKB851958:QKC851958 QTX851958:QTY851958 RDT851958:RDU851958 RNP851958:RNQ851958 RXL851958:RXM851958 SHH851958:SHI851958 SRD851958:SRE851958 TAZ851958:TBA851958 TKV851958:TKW851958 TUR851958:TUS851958 UEN851958:UEO851958 UOJ851958:UOK851958 UYF851958:UYG851958 VIB851958:VIC851958 VRX851958:VRY851958 WBT851958:WBU851958 WLP851958:WLQ851958 WVL851958:WVM851958 D917494:E917494 IZ917494:JA917494 SV917494:SW917494 ACR917494:ACS917494 AMN917494:AMO917494 AWJ917494:AWK917494 BGF917494:BGG917494 BQB917494:BQC917494 BZX917494:BZY917494 CJT917494:CJU917494 CTP917494:CTQ917494 DDL917494:DDM917494 DNH917494:DNI917494 DXD917494:DXE917494 EGZ917494:EHA917494 EQV917494:EQW917494 FAR917494:FAS917494 FKN917494:FKO917494 FUJ917494:FUK917494 GEF917494:GEG917494 GOB917494:GOC917494 GXX917494:GXY917494 HHT917494:HHU917494 HRP917494:HRQ917494 IBL917494:IBM917494 ILH917494:ILI917494 IVD917494:IVE917494 JEZ917494:JFA917494 JOV917494:JOW917494 JYR917494:JYS917494 KIN917494:KIO917494 KSJ917494:KSK917494 LCF917494:LCG917494 LMB917494:LMC917494 LVX917494:LVY917494 MFT917494:MFU917494 MPP917494:MPQ917494 MZL917494:MZM917494 NJH917494:NJI917494 NTD917494:NTE917494 OCZ917494:ODA917494 OMV917494:OMW917494 OWR917494:OWS917494 PGN917494:PGO917494 PQJ917494:PQK917494 QAF917494:QAG917494 QKB917494:QKC917494 QTX917494:QTY917494 RDT917494:RDU917494 RNP917494:RNQ917494 RXL917494:RXM917494 SHH917494:SHI917494 SRD917494:SRE917494 TAZ917494:TBA917494 TKV917494:TKW917494 TUR917494:TUS917494 UEN917494:UEO917494 UOJ917494:UOK917494 UYF917494:UYG917494 VIB917494:VIC917494 VRX917494:VRY917494 WBT917494:WBU917494 WLP917494:WLQ917494 WVL917494:WVM917494 D983030:E983030 IZ983030:JA983030 SV983030:SW983030 ACR983030:ACS983030 AMN983030:AMO983030 AWJ983030:AWK983030 BGF983030:BGG983030 BQB983030:BQC983030 BZX983030:BZY983030 CJT983030:CJU983030 CTP983030:CTQ983030 DDL983030:DDM983030 DNH983030:DNI983030 DXD983030:DXE983030 EGZ983030:EHA983030 EQV983030:EQW983030 FAR983030:FAS983030 FKN983030:FKO983030 FUJ983030:FUK983030 GEF983030:GEG983030 GOB983030:GOC983030 GXX983030:GXY983030 HHT983030:HHU983030 HRP983030:HRQ983030 IBL983030:IBM983030 ILH983030:ILI983030 IVD983030:IVE983030 JEZ983030:JFA983030 JOV983030:JOW983030 JYR983030:JYS983030 KIN983030:KIO983030 KSJ983030:KSK983030 LCF983030:LCG983030 LMB983030:LMC983030 LVX983030:LVY983030 MFT983030:MFU983030 MPP983030:MPQ983030 MZL983030:MZM983030 NJH983030:NJI983030 NTD983030:NTE983030 OCZ983030:ODA983030 OMV983030:OMW983030 OWR983030:OWS983030 PGN983030:PGO983030 PQJ983030:PQK983030 QAF983030:QAG983030 QKB983030:QKC983030 QTX983030:QTY983030 RDT983030:RDU983030 RNP983030:RNQ983030 RXL983030:RXM983030 SHH983030:SHI983030 SRD983030:SRE983030 TAZ983030:TBA983030 TKV983030:TKW983030 TUR983030:TUS983030 UEN983030:UEO983030 UOJ983030:UOK983030 UYF983030:UYG983030 VIB983030:VIC983030 VRX983030:VRY983030 WBT983030:WBU983030 WLP983030:WLQ983030 WVL983030:WVM983030" xr:uid="{38050D2C-8ECE-4E19-BF98-8698151CB1CC}">
      <formula1>$E$120:$E$125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50"/>
  <sheetViews>
    <sheetView tabSelected="1" topLeftCell="A4" zoomScale="85" zoomScaleNormal="85" workbookViewId="0">
      <selection activeCell="C20" sqref="C20"/>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114.28515625" customWidth="1"/>
    <col min="88" max="94" width="9.140625" style="228"/>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23" t="s">
        <v>13</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3"/>
      <c r="BI1" s="323"/>
      <c r="BJ1" s="323"/>
      <c r="BK1" s="323"/>
      <c r="BL1" s="323"/>
      <c r="BM1" s="323"/>
      <c r="BN1" s="323"/>
      <c r="BO1" s="323"/>
      <c r="BP1" s="323"/>
      <c r="BQ1" s="323"/>
      <c r="BR1" s="323"/>
      <c r="BS1" s="323"/>
      <c r="BT1" s="323"/>
      <c r="BU1" s="323"/>
      <c r="BV1" s="323"/>
      <c r="BW1" s="323"/>
      <c r="BX1" s="323"/>
      <c r="BY1" s="323"/>
      <c r="BZ1" s="323"/>
      <c r="CA1" s="323"/>
      <c r="CB1" s="323"/>
      <c r="CC1" s="323"/>
      <c r="CD1" s="323"/>
      <c r="CE1" s="323"/>
      <c r="CF1" s="323"/>
      <c r="CG1" s="323"/>
      <c r="CH1" s="323"/>
      <c r="CI1" s="323"/>
      <c r="CJ1" s="323"/>
      <c r="CK1" s="323"/>
      <c r="CL1" s="323"/>
      <c r="CM1" s="226"/>
      <c r="CN1" s="226"/>
      <c r="CO1" s="226"/>
      <c r="CP1" s="181"/>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227"/>
      <c r="CK2" s="227"/>
      <c r="CL2" s="227"/>
      <c r="CM2" s="226"/>
      <c r="CN2" s="226"/>
      <c r="CO2" s="226"/>
      <c r="CP2" s="181"/>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8"/>
      <c r="B3" s="324" t="s">
        <v>57</v>
      </c>
      <c r="C3" s="213" t="s">
        <v>111</v>
      </c>
      <c r="D3" s="213"/>
      <c r="E3" s="213"/>
      <c r="F3" s="326" t="s">
        <v>112</v>
      </c>
      <c r="G3" s="327"/>
      <c r="H3" s="327"/>
      <c r="I3" s="314"/>
      <c r="J3" s="315"/>
      <c r="K3" s="317"/>
      <c r="L3" s="314"/>
      <c r="M3" s="315"/>
      <c r="N3" s="316"/>
      <c r="O3" s="314"/>
      <c r="P3" s="315"/>
      <c r="Q3" s="316"/>
      <c r="R3" s="314"/>
      <c r="S3" s="315"/>
      <c r="T3" s="316"/>
      <c r="U3" s="314"/>
      <c r="V3" s="315"/>
      <c r="W3" s="316"/>
      <c r="X3" s="314"/>
      <c r="Y3" s="315"/>
      <c r="Z3" s="316"/>
      <c r="AA3" s="314"/>
      <c r="AB3" s="315"/>
      <c r="AC3" s="316"/>
      <c r="AD3" s="314"/>
      <c r="AE3" s="315"/>
      <c r="AF3" s="316"/>
      <c r="AG3" s="314"/>
      <c r="AH3" s="315"/>
      <c r="AI3" s="316"/>
      <c r="AJ3" s="314"/>
      <c r="AK3" s="315"/>
      <c r="AL3" s="316"/>
      <c r="AM3" s="314"/>
      <c r="AN3" s="315"/>
      <c r="AO3" s="316"/>
      <c r="AP3" s="314"/>
      <c r="AQ3" s="315"/>
      <c r="AR3" s="316"/>
      <c r="AS3" s="314"/>
      <c r="AT3" s="315"/>
      <c r="AU3" s="316"/>
      <c r="AV3" s="314"/>
      <c r="AW3" s="315"/>
      <c r="AX3" s="316"/>
      <c r="AY3" s="314"/>
      <c r="AZ3" s="315"/>
      <c r="BA3" s="316"/>
      <c r="BB3" s="314"/>
      <c r="BC3" s="315"/>
      <c r="BD3" s="316"/>
      <c r="BE3" s="314"/>
      <c r="BF3" s="315"/>
      <c r="BG3" s="316"/>
      <c r="BH3" s="314"/>
      <c r="BI3" s="315"/>
      <c r="BJ3" s="316"/>
      <c r="BK3" s="314"/>
      <c r="BL3" s="315"/>
      <c r="BM3" s="316"/>
      <c r="BN3" s="314"/>
      <c r="BO3" s="315"/>
      <c r="BP3" s="316"/>
      <c r="BQ3" s="314"/>
      <c r="BR3" s="315"/>
      <c r="BS3" s="316"/>
      <c r="BT3" s="314"/>
      <c r="BU3" s="315"/>
      <c r="BV3" s="316"/>
      <c r="BW3" s="314"/>
      <c r="BX3" s="315"/>
      <c r="BY3" s="316"/>
      <c r="BZ3" s="314"/>
      <c r="CA3" s="315"/>
      <c r="CB3" s="316"/>
      <c r="CC3" s="314"/>
      <c r="CD3" s="315"/>
      <c r="CE3" s="316"/>
      <c r="CF3" s="314"/>
      <c r="CG3" s="315"/>
      <c r="CH3" s="317"/>
      <c r="CI3" s="328" t="s">
        <v>113</v>
      </c>
      <c r="CJ3" s="227"/>
      <c r="CK3" s="227"/>
      <c r="CL3" s="227"/>
      <c r="CM3" s="226"/>
      <c r="CN3" s="226"/>
      <c r="CO3" s="226"/>
      <c r="CP3" s="181"/>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25"/>
      <c r="C4" s="214">
        <v>1</v>
      </c>
      <c r="D4" s="218"/>
      <c r="E4" s="218"/>
      <c r="F4" s="69" t="str">
        <f t="shared" ref="F4:AK4" si="0">CONCATENATE(F21,F22)</f>
        <v>1L</v>
      </c>
      <c r="G4" s="70" t="str">
        <f t="shared" si="0"/>
        <v>1E</v>
      </c>
      <c r="H4" s="217" t="str">
        <f t="shared" si="0"/>
        <v>1H</v>
      </c>
      <c r="I4" s="69" t="str">
        <f t="shared" si="0"/>
        <v>2L</v>
      </c>
      <c r="J4" s="70" t="str">
        <f t="shared" si="0"/>
        <v>2E</v>
      </c>
      <c r="K4" s="217" t="str">
        <f t="shared" si="0"/>
        <v>2H</v>
      </c>
      <c r="L4" s="69" t="str">
        <f t="shared" si="0"/>
        <v>3L</v>
      </c>
      <c r="M4" s="70" t="str">
        <f t="shared" si="0"/>
        <v>3E</v>
      </c>
      <c r="N4" s="217" t="str">
        <f t="shared" si="0"/>
        <v>3H</v>
      </c>
      <c r="O4" s="69" t="str">
        <f t="shared" si="0"/>
        <v>4L</v>
      </c>
      <c r="P4" s="70" t="str">
        <f t="shared" si="0"/>
        <v>4E</v>
      </c>
      <c r="Q4" s="217" t="str">
        <f t="shared" si="0"/>
        <v>4H</v>
      </c>
      <c r="R4" s="69" t="str">
        <f t="shared" si="0"/>
        <v>5L</v>
      </c>
      <c r="S4" s="70" t="str">
        <f t="shared" si="0"/>
        <v>5E</v>
      </c>
      <c r="T4" s="217" t="str">
        <f t="shared" si="0"/>
        <v>5H</v>
      </c>
      <c r="U4" s="69" t="str">
        <f t="shared" si="0"/>
        <v>6L</v>
      </c>
      <c r="V4" s="70" t="str">
        <f t="shared" si="0"/>
        <v>6E</v>
      </c>
      <c r="W4" s="217" t="str">
        <f t="shared" si="0"/>
        <v>6H</v>
      </c>
      <c r="X4" s="69" t="str">
        <f t="shared" si="0"/>
        <v>7L</v>
      </c>
      <c r="Y4" s="70" t="str">
        <f t="shared" si="0"/>
        <v>7E</v>
      </c>
      <c r="Z4" s="217" t="str">
        <f t="shared" si="0"/>
        <v>7H</v>
      </c>
      <c r="AA4" s="69" t="str">
        <f t="shared" si="0"/>
        <v>8L</v>
      </c>
      <c r="AB4" s="70" t="str">
        <f t="shared" si="0"/>
        <v>8E</v>
      </c>
      <c r="AC4" s="217" t="str">
        <f t="shared" si="0"/>
        <v>8H</v>
      </c>
      <c r="AD4" s="69" t="str">
        <f t="shared" si="0"/>
        <v>9L</v>
      </c>
      <c r="AE4" s="70" t="str">
        <f t="shared" si="0"/>
        <v>9E</v>
      </c>
      <c r="AF4" s="217" t="str">
        <f t="shared" si="0"/>
        <v>9H</v>
      </c>
      <c r="AG4" s="69" t="str">
        <f t="shared" si="0"/>
        <v>10L</v>
      </c>
      <c r="AH4" s="70" t="str">
        <f t="shared" si="0"/>
        <v>10E</v>
      </c>
      <c r="AI4" s="217" t="str">
        <f t="shared" si="0"/>
        <v>10H</v>
      </c>
      <c r="AJ4" s="69" t="str">
        <f t="shared" si="0"/>
        <v>11L</v>
      </c>
      <c r="AK4" s="70" t="str">
        <f t="shared" si="0"/>
        <v>11E</v>
      </c>
      <c r="AL4" s="217" t="str">
        <f t="shared" ref="AL4:BQ4" si="1">CONCATENATE(AL21,AL22)</f>
        <v>11H</v>
      </c>
      <c r="AM4" s="69" t="str">
        <f t="shared" si="1"/>
        <v>12L</v>
      </c>
      <c r="AN4" s="70" t="str">
        <f t="shared" si="1"/>
        <v>12E</v>
      </c>
      <c r="AO4" s="217" t="str">
        <f t="shared" si="1"/>
        <v>12H</v>
      </c>
      <c r="AP4" s="69" t="str">
        <f t="shared" si="1"/>
        <v>13L</v>
      </c>
      <c r="AQ4" s="70" t="str">
        <f t="shared" si="1"/>
        <v>13E</v>
      </c>
      <c r="AR4" s="217" t="str">
        <f t="shared" si="1"/>
        <v>13H</v>
      </c>
      <c r="AS4" s="69" t="str">
        <f t="shared" si="1"/>
        <v>14L</v>
      </c>
      <c r="AT4" s="70" t="str">
        <f t="shared" si="1"/>
        <v>14E</v>
      </c>
      <c r="AU4" s="217" t="str">
        <f t="shared" si="1"/>
        <v>14H</v>
      </c>
      <c r="AV4" s="69" t="str">
        <f t="shared" si="1"/>
        <v>15L</v>
      </c>
      <c r="AW4" s="70" t="str">
        <f t="shared" si="1"/>
        <v>15E</v>
      </c>
      <c r="AX4" s="217" t="str">
        <f t="shared" si="1"/>
        <v>15H</v>
      </c>
      <c r="AY4" s="69" t="str">
        <f t="shared" si="1"/>
        <v>16L</v>
      </c>
      <c r="AZ4" s="70" t="str">
        <f t="shared" si="1"/>
        <v>16E</v>
      </c>
      <c r="BA4" s="217" t="str">
        <f t="shared" si="1"/>
        <v>16H</v>
      </c>
      <c r="BB4" s="69" t="str">
        <f t="shared" si="1"/>
        <v>17L</v>
      </c>
      <c r="BC4" s="70" t="str">
        <f t="shared" si="1"/>
        <v>17E</v>
      </c>
      <c r="BD4" s="217" t="str">
        <f t="shared" si="1"/>
        <v>17H</v>
      </c>
      <c r="BE4" s="69" t="str">
        <f t="shared" si="1"/>
        <v>18L</v>
      </c>
      <c r="BF4" s="70" t="str">
        <f t="shared" si="1"/>
        <v>18E</v>
      </c>
      <c r="BG4" s="217" t="str">
        <f t="shared" si="1"/>
        <v>18H</v>
      </c>
      <c r="BH4" s="69" t="str">
        <f t="shared" si="1"/>
        <v>19L</v>
      </c>
      <c r="BI4" s="70" t="str">
        <f t="shared" si="1"/>
        <v>19E</v>
      </c>
      <c r="BJ4" s="217" t="str">
        <f t="shared" si="1"/>
        <v>19H</v>
      </c>
      <c r="BK4" s="69" t="str">
        <f t="shared" si="1"/>
        <v>20L</v>
      </c>
      <c r="BL4" s="70" t="str">
        <f t="shared" si="1"/>
        <v>20E</v>
      </c>
      <c r="BM4" s="217" t="str">
        <f t="shared" si="1"/>
        <v>20H</v>
      </c>
      <c r="BN4" s="69" t="str">
        <f t="shared" si="1"/>
        <v>21L</v>
      </c>
      <c r="BO4" s="70" t="str">
        <f t="shared" si="1"/>
        <v>21E</v>
      </c>
      <c r="BP4" s="217" t="str">
        <f t="shared" si="1"/>
        <v>21H</v>
      </c>
      <c r="BQ4" s="69" t="str">
        <f t="shared" si="1"/>
        <v>22L</v>
      </c>
      <c r="BR4" s="70" t="str">
        <f t="shared" ref="BR4:CH4" si="2">CONCATENATE(BR21,BR22)</f>
        <v>22E</v>
      </c>
      <c r="BS4" s="217" t="str">
        <f t="shared" si="2"/>
        <v>22H</v>
      </c>
      <c r="BT4" s="69" t="str">
        <f t="shared" si="2"/>
        <v>23L</v>
      </c>
      <c r="BU4" s="70" t="str">
        <f t="shared" si="2"/>
        <v>23E</v>
      </c>
      <c r="BV4" s="217" t="str">
        <f t="shared" si="2"/>
        <v>23H</v>
      </c>
      <c r="BW4" s="69" t="str">
        <f t="shared" si="2"/>
        <v>24L</v>
      </c>
      <c r="BX4" s="70" t="str">
        <f t="shared" si="2"/>
        <v>24E</v>
      </c>
      <c r="BY4" s="217" t="str">
        <f t="shared" si="2"/>
        <v>24H</v>
      </c>
      <c r="BZ4" s="69" t="str">
        <f t="shared" si="2"/>
        <v>25L</v>
      </c>
      <c r="CA4" s="70" t="str">
        <f t="shared" si="2"/>
        <v>25E</v>
      </c>
      <c r="CB4" s="217" t="str">
        <f t="shared" si="2"/>
        <v>25H</v>
      </c>
      <c r="CC4" s="69" t="str">
        <f t="shared" si="2"/>
        <v>26L</v>
      </c>
      <c r="CD4" s="70" t="str">
        <f t="shared" si="2"/>
        <v>26E</v>
      </c>
      <c r="CE4" s="217" t="str">
        <f t="shared" si="2"/>
        <v>26H</v>
      </c>
      <c r="CF4" s="69" t="str">
        <f t="shared" si="2"/>
        <v>27L</v>
      </c>
      <c r="CG4" s="70" t="str">
        <f t="shared" si="2"/>
        <v>27E</v>
      </c>
      <c r="CH4" s="217" t="str">
        <f t="shared" si="2"/>
        <v>27H</v>
      </c>
      <c r="CI4" s="329"/>
    </row>
    <row r="5" spans="1:118" ht="15" customHeight="1" thickBot="1" x14ac:dyDescent="0.3">
      <c r="A5">
        <v>2</v>
      </c>
      <c r="B5" s="325"/>
      <c r="C5" s="215" t="str">
        <f t="shared" ref="C5:C16" si="3">HLOOKUP(CONCATENATE($C$4,"L"),$F$4:$CH$16,$A5,FALSE)</f>
        <v>Appalachian - Shale</v>
      </c>
      <c r="D5" s="215" t="str">
        <f>C5</f>
        <v>Appalachian - Shale</v>
      </c>
      <c r="E5" s="215" t="str">
        <f>C5</f>
        <v>Appalachian - Shale</v>
      </c>
      <c r="F5" s="318" t="str">
        <f>G6</f>
        <v>Appalachian - Shale</v>
      </c>
      <c r="G5" s="319"/>
      <c r="H5" s="319"/>
      <c r="I5" s="318" t="str">
        <f>J6</f>
        <v>Gulf - Conventional</v>
      </c>
      <c r="J5" s="319"/>
      <c r="K5" s="319"/>
      <c r="L5" s="318" t="str">
        <f>M6</f>
        <v>Gulf - Shale</v>
      </c>
      <c r="M5" s="319"/>
      <c r="N5" s="319"/>
      <c r="O5" s="318" t="str">
        <f>P6</f>
        <v>Gulf - Tight</v>
      </c>
      <c r="P5" s="319"/>
      <c r="Q5" s="319"/>
      <c r="R5" s="318" t="str">
        <f>S6</f>
        <v>Arkla - Conventional</v>
      </c>
      <c r="S5" s="319"/>
      <c r="T5" s="319"/>
      <c r="U5" s="318" t="str">
        <f>V6</f>
        <v>Arkla - Shale</v>
      </c>
      <c r="V5" s="319"/>
      <c r="W5" s="319"/>
      <c r="X5" s="318" t="str">
        <f>Y6</f>
        <v>Arkla - Tight</v>
      </c>
      <c r="Y5" s="319"/>
      <c r="Z5" s="319"/>
      <c r="AA5" s="318" t="str">
        <f>AB6</f>
        <v>East Texas - Conventional</v>
      </c>
      <c r="AB5" s="319"/>
      <c r="AC5" s="319"/>
      <c r="AD5" s="318" t="str">
        <f>AE6</f>
        <v>East Texas - Shale</v>
      </c>
      <c r="AE5" s="319"/>
      <c r="AF5" s="319"/>
      <c r="AG5" s="318" t="str">
        <f>AH6</f>
        <v>East Texas - Tight</v>
      </c>
      <c r="AH5" s="319"/>
      <c r="AI5" s="319"/>
      <c r="AJ5" s="318" t="str">
        <f>AK6</f>
        <v>Arkoma - Conventional</v>
      </c>
      <c r="AK5" s="319"/>
      <c r="AL5" s="319"/>
      <c r="AM5" s="318" t="str">
        <f>AN6</f>
        <v>Arkoma - Shale</v>
      </c>
      <c r="AN5" s="319"/>
      <c r="AO5" s="319"/>
      <c r="AP5" s="318" t="str">
        <f>AQ6</f>
        <v>South Oklahoma - Shale</v>
      </c>
      <c r="AQ5" s="319"/>
      <c r="AR5" s="319"/>
      <c r="AS5" s="318" t="str">
        <f>AT6</f>
        <v>Anadarko - Conventional</v>
      </c>
      <c r="AT5" s="319"/>
      <c r="AU5" s="319"/>
      <c r="AV5" s="318" t="str">
        <f>AW6</f>
        <v>Anadarko - Shale</v>
      </c>
      <c r="AW5" s="319"/>
      <c r="AX5" s="319"/>
      <c r="AY5" s="318" t="str">
        <f>AZ6</f>
        <v>Anadarko - Tight</v>
      </c>
      <c r="AZ5" s="319"/>
      <c r="BA5" s="319"/>
      <c r="BB5" s="318" t="str">
        <f>BC6</f>
        <v>Strawn - Shale</v>
      </c>
      <c r="BC5" s="319"/>
      <c r="BD5" s="319"/>
      <c r="BE5" s="318" t="str">
        <f>BF6</f>
        <v>Fort Worth - Shale</v>
      </c>
      <c r="BF5" s="319"/>
      <c r="BG5" s="319"/>
      <c r="BH5" s="318" t="str">
        <f>BI6</f>
        <v>Permian - Conventional</v>
      </c>
      <c r="BI5" s="319"/>
      <c r="BJ5" s="319"/>
      <c r="BK5" s="318" t="str">
        <f>BL6</f>
        <v>Permian - Shale</v>
      </c>
      <c r="BL5" s="319"/>
      <c r="BM5" s="319"/>
      <c r="BN5" s="318" t="str">
        <f>BO6</f>
        <v>Green River - Conventional</v>
      </c>
      <c r="BO5" s="319"/>
      <c r="BP5" s="319"/>
      <c r="BQ5" s="318" t="str">
        <f>BR6</f>
        <v>Green River - Tight</v>
      </c>
      <c r="BR5" s="319"/>
      <c r="BS5" s="319"/>
      <c r="BT5" s="318" t="str">
        <f>BU6</f>
        <v>Uinta - Conventional</v>
      </c>
      <c r="BU5" s="319"/>
      <c r="BV5" s="319"/>
      <c r="BW5" s="318" t="str">
        <f>BX6</f>
        <v>Uinta - Tight</v>
      </c>
      <c r="BX5" s="319"/>
      <c r="BY5" s="319"/>
      <c r="BZ5" s="318" t="str">
        <f>CA6</f>
        <v>San Juan - CBM</v>
      </c>
      <c r="CA5" s="319"/>
      <c r="CB5" s="319"/>
      <c r="CC5" s="320" t="str">
        <f>CD6</f>
        <v>San Juan - Conventional</v>
      </c>
      <c r="CD5" s="321"/>
      <c r="CE5" s="321"/>
      <c r="CF5" s="320" t="str">
        <f>CG6</f>
        <v>Piceance - Tight</v>
      </c>
      <c r="CG5" s="321"/>
      <c r="CH5" s="321"/>
      <c r="CI5" s="329"/>
    </row>
    <row r="6" spans="1:118" ht="39" x14ac:dyDescent="0.25">
      <c r="A6">
        <v>3</v>
      </c>
      <c r="B6" s="325"/>
      <c r="C6" s="215" t="str">
        <f t="shared" si="3"/>
        <v>Appalachian - Shale - Min</v>
      </c>
      <c r="D6" s="215" t="str">
        <f t="shared" ref="D6:D16" si="4">HLOOKUP(CONCATENATE($C$4,"E"),$F$4:$CH$16,$A6,FALSE)</f>
        <v>Appalachian - Shale</v>
      </c>
      <c r="E6" s="215" t="str">
        <f t="shared" ref="E6:E16" si="5">HLOOKUP(CONCATENATE($C$4,"H"),$F$4:$CH$16,$A6,FALSE)</f>
        <v>Appalachian - Shale - Max</v>
      </c>
      <c r="F6" s="231" t="s">
        <v>228</v>
      </c>
      <c r="G6" s="231" t="s">
        <v>229</v>
      </c>
      <c r="H6" s="231" t="s">
        <v>230</v>
      </c>
      <c r="I6" s="231" t="s">
        <v>231</v>
      </c>
      <c r="J6" s="231" t="s">
        <v>232</v>
      </c>
      <c r="K6" s="231" t="s">
        <v>233</v>
      </c>
      <c r="L6" s="231" t="s">
        <v>234</v>
      </c>
      <c r="M6" s="231" t="s">
        <v>235</v>
      </c>
      <c r="N6" s="231" t="s">
        <v>236</v>
      </c>
      <c r="O6" s="231" t="s">
        <v>237</v>
      </c>
      <c r="P6" s="231" t="s">
        <v>238</v>
      </c>
      <c r="Q6" s="231" t="s">
        <v>239</v>
      </c>
      <c r="R6" s="231" t="s">
        <v>240</v>
      </c>
      <c r="S6" s="231" t="s">
        <v>241</v>
      </c>
      <c r="T6" s="231" t="s">
        <v>242</v>
      </c>
      <c r="U6" s="231" t="s">
        <v>243</v>
      </c>
      <c r="V6" s="231" t="s">
        <v>244</v>
      </c>
      <c r="W6" s="231" t="s">
        <v>245</v>
      </c>
      <c r="X6" s="231" t="s">
        <v>246</v>
      </c>
      <c r="Y6" s="231" t="s">
        <v>247</v>
      </c>
      <c r="Z6" s="231" t="s">
        <v>248</v>
      </c>
      <c r="AA6" s="231" t="s">
        <v>249</v>
      </c>
      <c r="AB6" s="231" t="s">
        <v>250</v>
      </c>
      <c r="AC6" s="231" t="s">
        <v>251</v>
      </c>
      <c r="AD6" s="231" t="s">
        <v>252</v>
      </c>
      <c r="AE6" s="231" t="s">
        <v>253</v>
      </c>
      <c r="AF6" s="231" t="s">
        <v>254</v>
      </c>
      <c r="AG6" s="231" t="s">
        <v>255</v>
      </c>
      <c r="AH6" s="231" t="s">
        <v>256</v>
      </c>
      <c r="AI6" s="231" t="s">
        <v>257</v>
      </c>
      <c r="AJ6" s="231" t="s">
        <v>258</v>
      </c>
      <c r="AK6" s="231" t="s">
        <v>259</v>
      </c>
      <c r="AL6" s="231" t="s">
        <v>260</v>
      </c>
      <c r="AM6" s="231" t="s">
        <v>261</v>
      </c>
      <c r="AN6" s="231" t="s">
        <v>262</v>
      </c>
      <c r="AO6" s="231" t="s">
        <v>263</v>
      </c>
      <c r="AP6" s="231" t="s">
        <v>264</v>
      </c>
      <c r="AQ6" s="231" t="s">
        <v>265</v>
      </c>
      <c r="AR6" s="231" t="s">
        <v>266</v>
      </c>
      <c r="AS6" s="231" t="s">
        <v>267</v>
      </c>
      <c r="AT6" s="231" t="s">
        <v>268</v>
      </c>
      <c r="AU6" s="231" t="s">
        <v>269</v>
      </c>
      <c r="AV6" s="231" t="s">
        <v>270</v>
      </c>
      <c r="AW6" s="231" t="s">
        <v>271</v>
      </c>
      <c r="AX6" s="231" t="s">
        <v>272</v>
      </c>
      <c r="AY6" s="231" t="s">
        <v>273</v>
      </c>
      <c r="AZ6" s="231" t="s">
        <v>274</v>
      </c>
      <c r="BA6" s="231" t="s">
        <v>275</v>
      </c>
      <c r="BB6" s="231" t="s">
        <v>276</v>
      </c>
      <c r="BC6" s="231" t="s">
        <v>277</v>
      </c>
      <c r="BD6" s="231" t="s">
        <v>278</v>
      </c>
      <c r="BE6" s="231" t="s">
        <v>279</v>
      </c>
      <c r="BF6" s="231" t="s">
        <v>280</v>
      </c>
      <c r="BG6" s="231" t="s">
        <v>281</v>
      </c>
      <c r="BH6" s="231" t="s">
        <v>282</v>
      </c>
      <c r="BI6" s="231" t="s">
        <v>283</v>
      </c>
      <c r="BJ6" s="231" t="s">
        <v>284</v>
      </c>
      <c r="BK6" s="231" t="s">
        <v>285</v>
      </c>
      <c r="BL6" s="231" t="s">
        <v>286</v>
      </c>
      <c r="BM6" s="231" t="s">
        <v>287</v>
      </c>
      <c r="BN6" s="231" t="s">
        <v>288</v>
      </c>
      <c r="BO6" s="231" t="s">
        <v>289</v>
      </c>
      <c r="BP6" s="231" t="s">
        <v>290</v>
      </c>
      <c r="BQ6" s="231" t="s">
        <v>291</v>
      </c>
      <c r="BR6" s="231" t="s">
        <v>292</v>
      </c>
      <c r="BS6" s="231" t="s">
        <v>293</v>
      </c>
      <c r="BT6" s="231" t="s">
        <v>294</v>
      </c>
      <c r="BU6" s="231" t="s">
        <v>295</v>
      </c>
      <c r="BV6" s="231" t="s">
        <v>296</v>
      </c>
      <c r="BW6" s="231" t="s">
        <v>297</v>
      </c>
      <c r="BX6" s="231" t="s">
        <v>298</v>
      </c>
      <c r="BY6" s="231" t="s">
        <v>299</v>
      </c>
      <c r="BZ6" s="231" t="s">
        <v>300</v>
      </c>
      <c r="CA6" s="231" t="s">
        <v>301</v>
      </c>
      <c r="CB6" s="231" t="s">
        <v>302</v>
      </c>
      <c r="CC6" s="231" t="s">
        <v>303</v>
      </c>
      <c r="CD6" s="231" t="s">
        <v>304</v>
      </c>
      <c r="CE6" s="231" t="s">
        <v>305</v>
      </c>
      <c r="CF6" s="231" t="s">
        <v>306</v>
      </c>
      <c r="CG6" s="231" t="s">
        <v>307</v>
      </c>
      <c r="CH6" s="231" t="s">
        <v>308</v>
      </c>
      <c r="CI6" s="329"/>
    </row>
    <row r="7" spans="1:118" ht="15" customHeight="1" x14ac:dyDescent="0.25">
      <c r="A7">
        <v>4</v>
      </c>
      <c r="B7" s="235" t="s">
        <v>343</v>
      </c>
      <c r="C7" s="216">
        <f t="shared" si="3"/>
        <v>314.21179500049999</v>
      </c>
      <c r="D7" s="216">
        <f t="shared" si="4"/>
        <v>1433.383659094</v>
      </c>
      <c r="E7" s="216">
        <f t="shared" si="5"/>
        <v>3281.0516531289995</v>
      </c>
      <c r="F7" s="232">
        <v>314.21179500049999</v>
      </c>
      <c r="G7" s="232">
        <v>1433.383659094</v>
      </c>
      <c r="H7" s="232">
        <v>3281.0516531289995</v>
      </c>
      <c r="I7" s="232">
        <v>314.21179500049999</v>
      </c>
      <c r="J7" s="232">
        <v>1433.383659094</v>
      </c>
      <c r="K7" s="232">
        <v>3281.0516531289995</v>
      </c>
      <c r="L7" s="232">
        <v>314.21179500049999</v>
      </c>
      <c r="M7" s="232">
        <v>1433.383659094</v>
      </c>
      <c r="N7" s="232">
        <v>3281.0516531289995</v>
      </c>
      <c r="O7" s="232">
        <v>314.21179500049999</v>
      </c>
      <c r="P7" s="232">
        <v>1433.383659094</v>
      </c>
      <c r="Q7" s="232">
        <v>3281.0516531289995</v>
      </c>
      <c r="R7" s="232">
        <v>314.21179500049999</v>
      </c>
      <c r="S7" s="232">
        <v>1433.383659094</v>
      </c>
      <c r="T7" s="232">
        <v>3281.0516531289995</v>
      </c>
      <c r="U7" s="232">
        <v>314.21179500049999</v>
      </c>
      <c r="V7" s="232">
        <v>1433.383659094</v>
      </c>
      <c r="W7" s="232">
        <v>3281.0516531289995</v>
      </c>
      <c r="X7" s="232">
        <v>314.21179500049999</v>
      </c>
      <c r="Y7" s="232">
        <v>1433.383659094</v>
      </c>
      <c r="Z7" s="232">
        <v>3281.0516531289995</v>
      </c>
      <c r="AA7" s="232">
        <v>314.21179500049999</v>
      </c>
      <c r="AB7" s="232">
        <v>1433.383659094</v>
      </c>
      <c r="AC7" s="232">
        <v>3281.0516531289995</v>
      </c>
      <c r="AD7" s="232">
        <v>314.21179500049999</v>
      </c>
      <c r="AE7" s="232">
        <v>1433.383659094</v>
      </c>
      <c r="AF7" s="232">
        <v>3281.0516531289995</v>
      </c>
      <c r="AG7" s="232">
        <v>314.21179500049999</v>
      </c>
      <c r="AH7" s="232">
        <v>1433.383659094</v>
      </c>
      <c r="AI7" s="232">
        <v>3281.0516531289995</v>
      </c>
      <c r="AJ7" s="232">
        <v>314.21179500049999</v>
      </c>
      <c r="AK7" s="232">
        <v>1433.383659094</v>
      </c>
      <c r="AL7" s="232">
        <v>3281.0516531289995</v>
      </c>
      <c r="AM7" s="232">
        <v>314.21179500049999</v>
      </c>
      <c r="AN7" s="232">
        <v>1433.383659094</v>
      </c>
      <c r="AO7" s="232">
        <v>3281.0516531289995</v>
      </c>
      <c r="AP7" s="232">
        <v>314.21179500049999</v>
      </c>
      <c r="AQ7" s="232">
        <v>1433.383659094</v>
      </c>
      <c r="AR7" s="232">
        <v>3281.0516531289995</v>
      </c>
      <c r="AS7" s="232">
        <v>314.21179500049999</v>
      </c>
      <c r="AT7" s="232">
        <v>1433.383659094</v>
      </c>
      <c r="AU7" s="232">
        <v>3281.0516531289995</v>
      </c>
      <c r="AV7" s="232">
        <v>314.21179500049999</v>
      </c>
      <c r="AW7" s="232">
        <v>1433.383659094</v>
      </c>
      <c r="AX7" s="232">
        <v>3281.0516531289995</v>
      </c>
      <c r="AY7" s="232">
        <v>314.21179500049999</v>
      </c>
      <c r="AZ7" s="232">
        <v>1433.383659094</v>
      </c>
      <c r="BA7" s="232">
        <v>3281.0516531289995</v>
      </c>
      <c r="BB7" s="232">
        <v>314.21179500049999</v>
      </c>
      <c r="BC7" s="232">
        <v>1433.383659094</v>
      </c>
      <c r="BD7" s="232">
        <v>3281.0516531289995</v>
      </c>
      <c r="BE7" s="232">
        <v>314.21179500049999</v>
      </c>
      <c r="BF7" s="232">
        <v>1433.383659094</v>
      </c>
      <c r="BG7" s="232">
        <v>3281.0516531289995</v>
      </c>
      <c r="BH7" s="232">
        <v>314.21179500049999</v>
      </c>
      <c r="BI7" s="232">
        <v>1433.383659094</v>
      </c>
      <c r="BJ7" s="232">
        <v>3281.0516531289995</v>
      </c>
      <c r="BK7" s="232">
        <v>314.21179500049999</v>
      </c>
      <c r="BL7" s="232">
        <v>1433.383659094</v>
      </c>
      <c r="BM7" s="232">
        <v>3281.0516531289995</v>
      </c>
      <c r="BN7" s="232">
        <v>314.21179500049999</v>
      </c>
      <c r="BO7" s="232">
        <v>1433.383659094</v>
      </c>
      <c r="BP7" s="232">
        <v>3281.0516531289995</v>
      </c>
      <c r="BQ7" s="232">
        <v>314.21179500049999</v>
      </c>
      <c r="BR7" s="232">
        <v>1433.383659094</v>
      </c>
      <c r="BS7" s="232">
        <v>3281.0516531289995</v>
      </c>
      <c r="BT7" s="232">
        <v>314.21179500049999</v>
      </c>
      <c r="BU7" s="232">
        <v>1433.383659094</v>
      </c>
      <c r="BV7" s="232">
        <v>3281.0516531289995</v>
      </c>
      <c r="BW7" s="232">
        <v>314.21179500049999</v>
      </c>
      <c r="BX7" s="232">
        <v>1433.383659094</v>
      </c>
      <c r="BY7" s="232">
        <v>3281.0516531289995</v>
      </c>
      <c r="BZ7" s="232">
        <v>314.21179500049999</v>
      </c>
      <c r="CA7" s="232">
        <v>1433.383659094</v>
      </c>
      <c r="CB7" s="232">
        <v>3281.0516531289995</v>
      </c>
      <c r="CC7" s="232">
        <v>314.21179500049999</v>
      </c>
      <c r="CD7" s="232">
        <v>1433.383659094</v>
      </c>
      <c r="CE7" s="232">
        <v>3281.0516531289995</v>
      </c>
      <c r="CF7" s="232">
        <v>314.21179500049999</v>
      </c>
      <c r="CG7" s="232">
        <v>1433.383659094</v>
      </c>
      <c r="CH7" s="232">
        <v>3281.0516531289995</v>
      </c>
      <c r="CI7" s="229" t="s">
        <v>353</v>
      </c>
      <c r="CJ7" s="225"/>
      <c r="CK7" s="225"/>
      <c r="CL7" s="225"/>
      <c r="CM7" s="225"/>
      <c r="CN7" s="225"/>
      <c r="CO7" s="225"/>
      <c r="CP7" s="225"/>
    </row>
    <row r="8" spans="1:118" ht="15" customHeight="1" x14ac:dyDescent="0.25">
      <c r="A8">
        <f>A7+1</f>
        <v>5</v>
      </c>
      <c r="B8" s="235" t="s">
        <v>344</v>
      </c>
      <c r="C8" s="216">
        <f t="shared" si="3"/>
        <v>6857.9778434966001</v>
      </c>
      <c r="D8" s="216">
        <f t="shared" si="4"/>
        <v>8276.1350699319992</v>
      </c>
      <c r="E8" s="216">
        <f t="shared" si="5"/>
        <v>9625.7466269999986</v>
      </c>
      <c r="F8" s="232">
        <v>6857.9778434966001</v>
      </c>
      <c r="G8" s="233">
        <v>8276.1350699319992</v>
      </c>
      <c r="H8" s="232">
        <v>9625.7466269999986</v>
      </c>
      <c r="I8" s="232">
        <v>6857.9778434966001</v>
      </c>
      <c r="J8" s="233">
        <v>8276.1350699319992</v>
      </c>
      <c r="K8" s="232">
        <v>9625.7466269999986</v>
      </c>
      <c r="L8" s="232">
        <v>6857.9778434966001</v>
      </c>
      <c r="M8" s="233">
        <v>8276.1350699319992</v>
      </c>
      <c r="N8" s="232">
        <v>9625.7466269999986</v>
      </c>
      <c r="O8" s="232">
        <v>6857.9778434966001</v>
      </c>
      <c r="P8" s="233">
        <v>8276.1350699319992</v>
      </c>
      <c r="Q8" s="232">
        <v>9625.7466269999986</v>
      </c>
      <c r="R8" s="232">
        <v>6857.9778434966001</v>
      </c>
      <c r="S8" s="233">
        <v>8276.1350699319992</v>
      </c>
      <c r="T8" s="232">
        <v>9625.7466269999986</v>
      </c>
      <c r="U8" s="232">
        <v>6857.9778434966001</v>
      </c>
      <c r="V8" s="233">
        <v>8276.1350699319992</v>
      </c>
      <c r="W8" s="232">
        <v>9625.7466269999986</v>
      </c>
      <c r="X8" s="232">
        <v>6857.9778434966001</v>
      </c>
      <c r="Y8" s="233">
        <v>8276.1350699319992</v>
      </c>
      <c r="Z8" s="232">
        <v>9625.7466269999986</v>
      </c>
      <c r="AA8" s="232">
        <v>6857.9778434966001</v>
      </c>
      <c r="AB8" s="233">
        <v>8276.1350699319992</v>
      </c>
      <c r="AC8" s="232">
        <v>9625.7466269999986</v>
      </c>
      <c r="AD8" s="232">
        <v>6857.9778434966001</v>
      </c>
      <c r="AE8" s="233">
        <v>8276.1350699319992</v>
      </c>
      <c r="AF8" s="232">
        <v>9625.7466269999986</v>
      </c>
      <c r="AG8" s="232">
        <v>6857.9778434966001</v>
      </c>
      <c r="AH8" s="233">
        <v>8276.1350699319992</v>
      </c>
      <c r="AI8" s="232">
        <v>9625.7466269999986</v>
      </c>
      <c r="AJ8" s="232">
        <v>6857.9778434966001</v>
      </c>
      <c r="AK8" s="233">
        <v>8276.1350699319992</v>
      </c>
      <c r="AL8" s="232">
        <v>9625.7466269999986</v>
      </c>
      <c r="AM8" s="232">
        <v>6857.9778434966001</v>
      </c>
      <c r="AN8" s="233">
        <v>8276.1350699319992</v>
      </c>
      <c r="AO8" s="232">
        <v>9625.7466269999986</v>
      </c>
      <c r="AP8" s="232">
        <v>6857.9778434966001</v>
      </c>
      <c r="AQ8" s="233">
        <v>8276.1350699319992</v>
      </c>
      <c r="AR8" s="232">
        <v>9625.7466269999986</v>
      </c>
      <c r="AS8" s="232">
        <v>6857.9778434966001</v>
      </c>
      <c r="AT8" s="233">
        <v>8276.1350699319992</v>
      </c>
      <c r="AU8" s="232">
        <v>9625.7466269999986</v>
      </c>
      <c r="AV8" s="232">
        <v>6857.9778434966001</v>
      </c>
      <c r="AW8" s="233">
        <v>8276.1350699319992</v>
      </c>
      <c r="AX8" s="232">
        <v>9625.7466269999986</v>
      </c>
      <c r="AY8" s="232">
        <v>6857.9778434966001</v>
      </c>
      <c r="AZ8" s="233">
        <v>8276.1350699319992</v>
      </c>
      <c r="BA8" s="232">
        <v>9625.7466269999986</v>
      </c>
      <c r="BB8" s="232">
        <v>6857.9778434966001</v>
      </c>
      <c r="BC8" s="233">
        <v>8276.1350699319992</v>
      </c>
      <c r="BD8" s="232">
        <v>9625.7466269999986</v>
      </c>
      <c r="BE8" s="232">
        <v>6857.9778434966001</v>
      </c>
      <c r="BF8" s="233">
        <v>8276.1350699319992</v>
      </c>
      <c r="BG8" s="232">
        <v>9625.7466269999986</v>
      </c>
      <c r="BH8" s="232">
        <v>6857.9778434966001</v>
      </c>
      <c r="BI8" s="233">
        <v>8276.1350699319992</v>
      </c>
      <c r="BJ8" s="232">
        <v>9625.7466269999986</v>
      </c>
      <c r="BK8" s="232">
        <v>6857.9778434966001</v>
      </c>
      <c r="BL8" s="233">
        <v>8276.1350699319992</v>
      </c>
      <c r="BM8" s="232">
        <v>9625.7466269999986</v>
      </c>
      <c r="BN8" s="232">
        <v>6857.9778434966001</v>
      </c>
      <c r="BO8" s="233">
        <v>8276.1350699319992</v>
      </c>
      <c r="BP8" s="232">
        <v>9625.7466269999986</v>
      </c>
      <c r="BQ8" s="232">
        <v>6857.9778434966001</v>
      </c>
      <c r="BR8" s="233">
        <v>8276.1350699319992</v>
      </c>
      <c r="BS8" s="232">
        <v>9625.7466269999986</v>
      </c>
      <c r="BT8" s="232">
        <v>6857.9778434966001</v>
      </c>
      <c r="BU8" s="233">
        <v>8276.1350699319992</v>
      </c>
      <c r="BV8" s="232">
        <v>9625.7466269999986</v>
      </c>
      <c r="BW8" s="232">
        <v>6857.9778434966001</v>
      </c>
      <c r="BX8" s="233">
        <v>8276.1350699319992</v>
      </c>
      <c r="BY8" s="232">
        <v>9625.7466269999986</v>
      </c>
      <c r="BZ8" s="232">
        <v>6857.9778434966001</v>
      </c>
      <c r="CA8" s="233">
        <v>8276.1350699319992</v>
      </c>
      <c r="CB8" s="232">
        <v>9625.7466269999986</v>
      </c>
      <c r="CC8" s="232">
        <v>6857.9778434966001</v>
      </c>
      <c r="CD8" s="233">
        <v>8276.1350699319992</v>
      </c>
      <c r="CE8" s="232">
        <v>9625.7466269999986</v>
      </c>
      <c r="CF8" s="232">
        <v>6857.9778434966001</v>
      </c>
      <c r="CG8" s="233">
        <v>8276.1350699319992</v>
      </c>
      <c r="CH8" s="254">
        <v>9625.7466269999986</v>
      </c>
      <c r="CI8" s="229" t="s">
        <v>355</v>
      </c>
      <c r="CJ8" s="225"/>
      <c r="CK8" s="225"/>
      <c r="CL8" s="225"/>
      <c r="CM8" s="225"/>
      <c r="CN8" s="225"/>
      <c r="CO8" s="225"/>
      <c r="CP8" s="225"/>
    </row>
    <row r="9" spans="1:118" ht="15" customHeight="1" x14ac:dyDescent="0.25">
      <c r="A9">
        <f t="shared" ref="A9:A16" si="6">A8+1</f>
        <v>6</v>
      </c>
      <c r="B9" s="235" t="s">
        <v>346</v>
      </c>
      <c r="C9" s="216">
        <f t="shared" si="3"/>
        <v>869530876.70279515</v>
      </c>
      <c r="D9" s="216">
        <f t="shared" si="4"/>
        <v>1328224604.2894325</v>
      </c>
      <c r="E9" s="216">
        <f t="shared" si="5"/>
        <v>1875604067.330688</v>
      </c>
      <c r="F9" s="232">
        <v>869530876.70279515</v>
      </c>
      <c r="G9" s="233">
        <v>1328224604.2894325</v>
      </c>
      <c r="H9" s="232">
        <v>1875604067.330688</v>
      </c>
      <c r="I9" s="232">
        <v>869530876.70279515</v>
      </c>
      <c r="J9" s="233">
        <v>1328224604.2894325</v>
      </c>
      <c r="K9" s="232">
        <v>1875604067.330688</v>
      </c>
      <c r="L9" s="232">
        <v>869530876.70279515</v>
      </c>
      <c r="M9" s="233">
        <v>1328224604.2894325</v>
      </c>
      <c r="N9" s="232">
        <v>1875604067.330688</v>
      </c>
      <c r="O9" s="232">
        <v>869530876.70279515</v>
      </c>
      <c r="P9" s="233">
        <v>1328224604.2894325</v>
      </c>
      <c r="Q9" s="232">
        <v>1875604067.330688</v>
      </c>
      <c r="R9" s="232">
        <v>869530876.70279515</v>
      </c>
      <c r="S9" s="233">
        <v>1328224604.2894325</v>
      </c>
      <c r="T9" s="232">
        <v>1875604067.330688</v>
      </c>
      <c r="U9" s="232">
        <v>869530876.70279515</v>
      </c>
      <c r="V9" s="233">
        <v>1328224604.2894325</v>
      </c>
      <c r="W9" s="232">
        <v>1875604067.330688</v>
      </c>
      <c r="X9" s="232">
        <v>869530876.70279515</v>
      </c>
      <c r="Y9" s="233">
        <v>1328224604.2894325</v>
      </c>
      <c r="Z9" s="232">
        <v>1875604067.330688</v>
      </c>
      <c r="AA9" s="232">
        <v>869530876.70279515</v>
      </c>
      <c r="AB9" s="233">
        <v>1328224604.2894325</v>
      </c>
      <c r="AC9" s="232">
        <v>1875604067.330688</v>
      </c>
      <c r="AD9" s="232">
        <v>869530876.70279515</v>
      </c>
      <c r="AE9" s="233">
        <v>1328224604.2894325</v>
      </c>
      <c r="AF9" s="232">
        <v>1875604067.330688</v>
      </c>
      <c r="AG9" s="232">
        <v>869530876.70279515</v>
      </c>
      <c r="AH9" s="233">
        <v>1328224604.2894325</v>
      </c>
      <c r="AI9" s="232">
        <v>1875604067.330688</v>
      </c>
      <c r="AJ9" s="232">
        <v>869530876.70279515</v>
      </c>
      <c r="AK9" s="233">
        <v>1328224604.2894325</v>
      </c>
      <c r="AL9" s="232">
        <v>1875604067.330688</v>
      </c>
      <c r="AM9" s="232">
        <v>869530876.70279515</v>
      </c>
      <c r="AN9" s="233">
        <v>1328224604.2894325</v>
      </c>
      <c r="AO9" s="232">
        <v>1875604067.330688</v>
      </c>
      <c r="AP9" s="232">
        <v>869530876.70279515</v>
      </c>
      <c r="AQ9" s="233">
        <v>1328224604.2894325</v>
      </c>
      <c r="AR9" s="232">
        <v>1875604067.330688</v>
      </c>
      <c r="AS9" s="232">
        <v>869530876.70279515</v>
      </c>
      <c r="AT9" s="233">
        <v>1328224604.2894325</v>
      </c>
      <c r="AU9" s="232">
        <v>1875604067.330688</v>
      </c>
      <c r="AV9" s="232">
        <v>869530876.70279515</v>
      </c>
      <c r="AW9" s="233">
        <v>1328224604.2894325</v>
      </c>
      <c r="AX9" s="232">
        <v>1875604067.330688</v>
      </c>
      <c r="AY9" s="232">
        <v>869530876.70279515</v>
      </c>
      <c r="AZ9" s="233">
        <v>1328224604.2894325</v>
      </c>
      <c r="BA9" s="232">
        <v>1875604067.330688</v>
      </c>
      <c r="BB9" s="232">
        <v>869530876.70279515</v>
      </c>
      <c r="BC9" s="233">
        <v>1328224604.2894325</v>
      </c>
      <c r="BD9" s="232">
        <v>1875604067.330688</v>
      </c>
      <c r="BE9" s="232">
        <v>869530876.70279515</v>
      </c>
      <c r="BF9" s="233">
        <v>1328224604.2894325</v>
      </c>
      <c r="BG9" s="232">
        <v>1875604067.330688</v>
      </c>
      <c r="BH9" s="232">
        <v>869530876.70279515</v>
      </c>
      <c r="BI9" s="233">
        <v>1328224604.2894325</v>
      </c>
      <c r="BJ9" s="232">
        <v>1875604067.330688</v>
      </c>
      <c r="BK9" s="232">
        <v>869530876.70279515</v>
      </c>
      <c r="BL9" s="233">
        <v>1328224604.2894325</v>
      </c>
      <c r="BM9" s="232">
        <v>1875604067.330688</v>
      </c>
      <c r="BN9" s="232">
        <v>869530876.70279515</v>
      </c>
      <c r="BO9" s="233">
        <v>1328224604.2894325</v>
      </c>
      <c r="BP9" s="232">
        <v>1875604067.330688</v>
      </c>
      <c r="BQ9" s="232">
        <v>869530876.70279515</v>
      </c>
      <c r="BR9" s="233">
        <v>1328224604.2894325</v>
      </c>
      <c r="BS9" s="232">
        <v>1875604067.330688</v>
      </c>
      <c r="BT9" s="232">
        <v>869530876.70279515</v>
      </c>
      <c r="BU9" s="233">
        <v>1328224604.2894325</v>
      </c>
      <c r="BV9" s="232">
        <v>1875604067.330688</v>
      </c>
      <c r="BW9" s="232">
        <v>869530876.70279515</v>
      </c>
      <c r="BX9" s="233">
        <v>1328224604.2894325</v>
      </c>
      <c r="BY9" s="232">
        <v>1875604067.330688</v>
      </c>
      <c r="BZ9" s="232">
        <v>869530876.70279515</v>
      </c>
      <c r="CA9" s="233">
        <v>1328224604.2894325</v>
      </c>
      <c r="CB9" s="232">
        <v>1875604067.330688</v>
      </c>
      <c r="CC9" s="232">
        <v>869530876.70279515</v>
      </c>
      <c r="CD9" s="233">
        <v>1328224604.2894325</v>
      </c>
      <c r="CE9" s="232">
        <v>1875604067.330688</v>
      </c>
      <c r="CF9" s="232">
        <v>869530876.70279515</v>
      </c>
      <c r="CG9" s="233">
        <v>1328224604.2894325</v>
      </c>
      <c r="CH9" s="232">
        <v>1875604067.330688</v>
      </c>
      <c r="CI9" s="229" t="s">
        <v>356</v>
      </c>
      <c r="CJ9" s="225"/>
      <c r="CK9" s="225"/>
      <c r="CL9" s="225"/>
      <c r="CM9" s="225"/>
      <c r="CN9" s="225"/>
      <c r="CO9" s="225"/>
      <c r="CP9" s="225"/>
    </row>
    <row r="10" spans="1:118" ht="15" customHeight="1" x14ac:dyDescent="0.25">
      <c r="A10">
        <f t="shared" si="6"/>
        <v>7</v>
      </c>
      <c r="B10" s="235" t="s">
        <v>342</v>
      </c>
      <c r="C10" s="216">
        <f t="shared" si="3"/>
        <v>0.73076369026073684</v>
      </c>
      <c r="D10" s="216">
        <f t="shared" si="4"/>
        <v>0.73415595693918156</v>
      </c>
      <c r="E10" s="216">
        <f t="shared" si="5"/>
        <v>0.73754822361762629</v>
      </c>
      <c r="F10" s="232">
        <v>0.73076369026073684</v>
      </c>
      <c r="G10" s="233">
        <v>0.73415595693918156</v>
      </c>
      <c r="H10" s="232">
        <v>0.73754822361762629</v>
      </c>
      <c r="I10" s="232">
        <v>0.73076369026073684</v>
      </c>
      <c r="J10" s="233">
        <v>0.73415595693918156</v>
      </c>
      <c r="K10" s="232">
        <v>0.73754822361762629</v>
      </c>
      <c r="L10" s="232">
        <v>0.73076369026073684</v>
      </c>
      <c r="M10" s="233">
        <v>0.73415595693918156</v>
      </c>
      <c r="N10" s="232">
        <v>0.73754822361762629</v>
      </c>
      <c r="O10" s="232">
        <v>0.73076369026073684</v>
      </c>
      <c r="P10" s="233">
        <v>0.73415595693918156</v>
      </c>
      <c r="Q10" s="232">
        <v>0.73754822361762629</v>
      </c>
      <c r="R10" s="232">
        <v>0.73076369026073684</v>
      </c>
      <c r="S10" s="233">
        <v>0.73415595693918156</v>
      </c>
      <c r="T10" s="232">
        <v>0.73754822361762629</v>
      </c>
      <c r="U10" s="232">
        <v>0.73076369026073684</v>
      </c>
      <c r="V10" s="233">
        <v>0.73415595693918156</v>
      </c>
      <c r="W10" s="232">
        <v>0.73754822361762629</v>
      </c>
      <c r="X10" s="232">
        <v>0.73076369026073684</v>
      </c>
      <c r="Y10" s="233">
        <v>0.73415595693918156</v>
      </c>
      <c r="Z10" s="232">
        <v>0.73754822361762629</v>
      </c>
      <c r="AA10" s="232">
        <v>0.73076369026073684</v>
      </c>
      <c r="AB10" s="233">
        <v>0.73415595693918156</v>
      </c>
      <c r="AC10" s="232">
        <v>0.73754822361762629</v>
      </c>
      <c r="AD10" s="232">
        <v>0.73076369026073684</v>
      </c>
      <c r="AE10" s="233">
        <v>0.73415595693918156</v>
      </c>
      <c r="AF10" s="232">
        <v>0.73754822361762629</v>
      </c>
      <c r="AG10" s="232">
        <v>0.73076369026073684</v>
      </c>
      <c r="AH10" s="233">
        <v>0.73415595693918156</v>
      </c>
      <c r="AI10" s="232">
        <v>0.73754822361762629</v>
      </c>
      <c r="AJ10" s="232">
        <v>0.73076369026073684</v>
      </c>
      <c r="AK10" s="233">
        <v>0.73415595693918156</v>
      </c>
      <c r="AL10" s="232">
        <v>0.73754822361762629</v>
      </c>
      <c r="AM10" s="232">
        <v>0.73076369026073684</v>
      </c>
      <c r="AN10" s="233">
        <v>0.73415595693918156</v>
      </c>
      <c r="AO10" s="232">
        <v>0.73754822361762629</v>
      </c>
      <c r="AP10" s="232">
        <v>0.73076369026073684</v>
      </c>
      <c r="AQ10" s="233">
        <v>0.73415595693918156</v>
      </c>
      <c r="AR10" s="232">
        <v>0.73754822361762629</v>
      </c>
      <c r="AS10" s="232">
        <v>0.73076369026073684</v>
      </c>
      <c r="AT10" s="233">
        <v>0.73415595693918156</v>
      </c>
      <c r="AU10" s="232">
        <v>0.73754822361762629</v>
      </c>
      <c r="AV10" s="232">
        <v>0.73076369026073684</v>
      </c>
      <c r="AW10" s="233">
        <v>0.73415595693918156</v>
      </c>
      <c r="AX10" s="232">
        <v>0.73754822361762629</v>
      </c>
      <c r="AY10" s="232">
        <v>0.73076369026073684</v>
      </c>
      <c r="AZ10" s="233">
        <v>0.73415595693918156</v>
      </c>
      <c r="BA10" s="232">
        <v>0.73754822361762629</v>
      </c>
      <c r="BB10" s="232">
        <v>0.73076369026073684</v>
      </c>
      <c r="BC10" s="233">
        <v>0.73415595693918156</v>
      </c>
      <c r="BD10" s="232">
        <v>0.73754822361762629</v>
      </c>
      <c r="BE10" s="232">
        <v>0.73076369026073684</v>
      </c>
      <c r="BF10" s="233">
        <v>0.73415595693918156</v>
      </c>
      <c r="BG10" s="232">
        <v>0.73754822361762629</v>
      </c>
      <c r="BH10" s="232">
        <v>0.73076369026073684</v>
      </c>
      <c r="BI10" s="233">
        <v>0.73415595693918156</v>
      </c>
      <c r="BJ10" s="232">
        <v>0.73754822361762629</v>
      </c>
      <c r="BK10" s="232">
        <v>0.73076369026073684</v>
      </c>
      <c r="BL10" s="233">
        <v>0.73415595693918156</v>
      </c>
      <c r="BM10" s="232">
        <v>0.73754822361762629</v>
      </c>
      <c r="BN10" s="232">
        <v>0.73076369026073684</v>
      </c>
      <c r="BO10" s="233">
        <v>0.73415595693918156</v>
      </c>
      <c r="BP10" s="232">
        <v>0.73754822361762629</v>
      </c>
      <c r="BQ10" s="232">
        <v>0.73076369026073684</v>
      </c>
      <c r="BR10" s="233">
        <v>0.73415595693918156</v>
      </c>
      <c r="BS10" s="232">
        <v>0.73754822361762629</v>
      </c>
      <c r="BT10" s="232">
        <v>0.73076369026073684</v>
      </c>
      <c r="BU10" s="233">
        <v>0.73415595693918156</v>
      </c>
      <c r="BV10" s="232">
        <v>0.73754822361762629</v>
      </c>
      <c r="BW10" s="232">
        <v>0.73076369026073684</v>
      </c>
      <c r="BX10" s="233">
        <v>0.73415595693918156</v>
      </c>
      <c r="BY10" s="232">
        <v>0.73754822361762629</v>
      </c>
      <c r="BZ10" s="232">
        <v>0.73076369026073684</v>
      </c>
      <c r="CA10" s="233">
        <v>0.73415595693918156</v>
      </c>
      <c r="CB10" s="232">
        <v>0.73754822361762629</v>
      </c>
      <c r="CC10" s="232">
        <v>0.73076369026073684</v>
      </c>
      <c r="CD10" s="233">
        <v>0.73415595693918156</v>
      </c>
      <c r="CE10" s="232">
        <v>0.73754822361762629</v>
      </c>
      <c r="CF10" s="232">
        <v>0.73076369026073684</v>
      </c>
      <c r="CG10" s="233">
        <v>0.73415595693918156</v>
      </c>
      <c r="CH10" s="232">
        <v>0.73754822361762629</v>
      </c>
      <c r="CI10" s="229" t="s">
        <v>357</v>
      </c>
      <c r="CJ10" s="225"/>
      <c r="CK10" s="225"/>
      <c r="CL10" s="225"/>
      <c r="CM10" s="225"/>
      <c r="CN10" s="225"/>
      <c r="CO10" s="225"/>
      <c r="CP10" s="225"/>
    </row>
    <row r="11" spans="1:118" ht="15" customHeight="1" x14ac:dyDescent="0.25">
      <c r="A11">
        <f t="shared" si="6"/>
        <v>8</v>
      </c>
      <c r="B11" s="234" t="s">
        <v>347</v>
      </c>
      <c r="C11" s="216">
        <f t="shared" si="3"/>
        <v>1.52E-2</v>
      </c>
      <c r="D11" s="216">
        <f t="shared" si="4"/>
        <v>49.539716263999999</v>
      </c>
      <c r="E11" s="216">
        <f t="shared" si="5"/>
        <v>171.39430564189999</v>
      </c>
      <c r="F11" s="232">
        <v>1.52E-2</v>
      </c>
      <c r="G11" s="233">
        <v>49.539716263999999</v>
      </c>
      <c r="H11" s="232">
        <v>171.39430564189999</v>
      </c>
      <c r="I11" s="232">
        <v>1.52E-2</v>
      </c>
      <c r="J11" s="233">
        <v>49.539716263999999</v>
      </c>
      <c r="K11" s="232">
        <v>171.39430564189999</v>
      </c>
      <c r="L11" s="232">
        <v>1.52E-2</v>
      </c>
      <c r="M11" s="233">
        <v>49.539716263999999</v>
      </c>
      <c r="N11" s="232">
        <v>171.39430564189999</v>
      </c>
      <c r="O11" s="232">
        <v>1.52E-2</v>
      </c>
      <c r="P11" s="233">
        <v>49.539716263999999</v>
      </c>
      <c r="Q11" s="232">
        <v>171.39430564189999</v>
      </c>
      <c r="R11" s="232">
        <v>1.52E-2</v>
      </c>
      <c r="S11" s="233">
        <v>49.539716263999999</v>
      </c>
      <c r="T11" s="232">
        <v>171.39430564189999</v>
      </c>
      <c r="U11" s="232">
        <v>1.52E-2</v>
      </c>
      <c r="V11" s="233">
        <v>49.539716263999999</v>
      </c>
      <c r="W11" s="232">
        <v>171.39430564189999</v>
      </c>
      <c r="X11" s="232">
        <v>1.52E-2</v>
      </c>
      <c r="Y11" s="233">
        <v>49.539716263999999</v>
      </c>
      <c r="Z11" s="232">
        <v>171.39430564189999</v>
      </c>
      <c r="AA11" s="232">
        <v>1.52E-2</v>
      </c>
      <c r="AB11" s="233">
        <v>49.539716263999999</v>
      </c>
      <c r="AC11" s="232">
        <v>171.39430564189999</v>
      </c>
      <c r="AD11" s="232">
        <v>1.52E-2</v>
      </c>
      <c r="AE11" s="233">
        <v>49.539716263999999</v>
      </c>
      <c r="AF11" s="232">
        <v>171.39430564189999</v>
      </c>
      <c r="AG11" s="232">
        <v>1.52E-2</v>
      </c>
      <c r="AH11" s="233">
        <v>49.539716263999999</v>
      </c>
      <c r="AI11" s="232">
        <v>171.39430564189999</v>
      </c>
      <c r="AJ11" s="232">
        <v>1.52E-2</v>
      </c>
      <c r="AK11" s="233">
        <v>49.539716263999999</v>
      </c>
      <c r="AL11" s="232">
        <v>171.39430564189999</v>
      </c>
      <c r="AM11" s="232">
        <v>1.52E-2</v>
      </c>
      <c r="AN11" s="233">
        <v>49.539716263999999</v>
      </c>
      <c r="AO11" s="232">
        <v>171.39430564189999</v>
      </c>
      <c r="AP11" s="232">
        <v>1.52E-2</v>
      </c>
      <c r="AQ11" s="233">
        <v>49.539716263999999</v>
      </c>
      <c r="AR11" s="232">
        <v>171.39430564189999</v>
      </c>
      <c r="AS11" s="232">
        <v>1.52E-2</v>
      </c>
      <c r="AT11" s="233">
        <v>49.539716263999999</v>
      </c>
      <c r="AU11" s="232">
        <v>171.39430564189999</v>
      </c>
      <c r="AV11" s="232">
        <v>1.52E-2</v>
      </c>
      <c r="AW11" s="233">
        <v>49.539716263999999</v>
      </c>
      <c r="AX11" s="232">
        <v>171.39430564189999</v>
      </c>
      <c r="AY11" s="232">
        <v>1.52E-2</v>
      </c>
      <c r="AZ11" s="233">
        <v>49.539716263999999</v>
      </c>
      <c r="BA11" s="232">
        <v>171.39430564189999</v>
      </c>
      <c r="BB11" s="232">
        <v>1.52E-2</v>
      </c>
      <c r="BC11" s="233">
        <v>49.539716263999999</v>
      </c>
      <c r="BD11" s="232">
        <v>171.39430564189999</v>
      </c>
      <c r="BE11" s="232">
        <v>1.52E-2</v>
      </c>
      <c r="BF11" s="233">
        <v>49.539716263999999</v>
      </c>
      <c r="BG11" s="232">
        <v>171.39430564189999</v>
      </c>
      <c r="BH11" s="232">
        <v>1.52E-2</v>
      </c>
      <c r="BI11" s="233">
        <v>49.539716263999999</v>
      </c>
      <c r="BJ11" s="232">
        <v>171.39430564189999</v>
      </c>
      <c r="BK11" s="232">
        <v>1.52E-2</v>
      </c>
      <c r="BL11" s="233">
        <v>49.539716263999999</v>
      </c>
      <c r="BM11" s="232">
        <v>171.39430564189999</v>
      </c>
      <c r="BN11" s="232">
        <v>1.52E-2</v>
      </c>
      <c r="BO11" s="233">
        <v>49.539716263999999</v>
      </c>
      <c r="BP11" s="232">
        <v>171.39430564189999</v>
      </c>
      <c r="BQ11" s="232">
        <v>1.52E-2</v>
      </c>
      <c r="BR11" s="233">
        <v>49.539716263999999</v>
      </c>
      <c r="BS11" s="232">
        <v>171.39430564189999</v>
      </c>
      <c r="BT11" s="232">
        <v>1.52E-2</v>
      </c>
      <c r="BU11" s="233">
        <v>49.539716263999999</v>
      </c>
      <c r="BV11" s="232">
        <v>171.39430564189999</v>
      </c>
      <c r="BW11" s="232">
        <v>1.52E-2</v>
      </c>
      <c r="BX11" s="233">
        <v>49.539716263999999</v>
      </c>
      <c r="BY11" s="232">
        <v>171.39430564189999</v>
      </c>
      <c r="BZ11" s="232">
        <v>1.52E-2</v>
      </c>
      <c r="CA11" s="233">
        <v>49.539716263999999</v>
      </c>
      <c r="CB11" s="232">
        <v>171.39430564189999</v>
      </c>
      <c r="CC11" s="232">
        <v>1.52E-2</v>
      </c>
      <c r="CD11" s="233">
        <v>49.539716263999999</v>
      </c>
      <c r="CE11" s="232">
        <v>171.39430564189999</v>
      </c>
      <c r="CF11" s="232">
        <v>1.52E-2</v>
      </c>
      <c r="CG11" s="233">
        <v>49.539716263999999</v>
      </c>
      <c r="CH11" s="232">
        <v>171.39430564189999</v>
      </c>
      <c r="CI11" s="229" t="s">
        <v>354</v>
      </c>
      <c r="CJ11" s="225"/>
      <c r="CK11" s="225"/>
      <c r="CL11" s="225"/>
      <c r="CM11" s="225"/>
      <c r="CN11" s="225"/>
      <c r="CO11" s="225"/>
      <c r="CP11" s="225"/>
    </row>
    <row r="12" spans="1:118" ht="15" customHeight="1" x14ac:dyDescent="0.25">
      <c r="A12">
        <f t="shared" si="6"/>
        <v>9</v>
      </c>
      <c r="B12" s="234" t="s">
        <v>348</v>
      </c>
      <c r="C12" s="216">
        <f t="shared" si="3"/>
        <v>184.15398725859995</v>
      </c>
      <c r="D12" s="216">
        <f t="shared" si="4"/>
        <v>331.17066247599996</v>
      </c>
      <c r="E12" s="216">
        <f t="shared" si="5"/>
        <v>509.31460417519997</v>
      </c>
      <c r="F12" s="232">
        <v>184.15398725859995</v>
      </c>
      <c r="G12" s="233">
        <v>331.17066247599996</v>
      </c>
      <c r="H12" s="232">
        <v>509.31460417519997</v>
      </c>
      <c r="I12" s="232">
        <v>184.15398725859995</v>
      </c>
      <c r="J12" s="233">
        <v>331.17066247599996</v>
      </c>
      <c r="K12" s="232">
        <v>509.31460417519997</v>
      </c>
      <c r="L12" s="232">
        <v>184.15398725859995</v>
      </c>
      <c r="M12" s="233">
        <v>331.17066247599996</v>
      </c>
      <c r="N12" s="232">
        <v>509.31460417519997</v>
      </c>
      <c r="O12" s="232">
        <v>184.15398725859995</v>
      </c>
      <c r="P12" s="233">
        <v>331.17066247599996</v>
      </c>
      <c r="Q12" s="232">
        <v>509.31460417519997</v>
      </c>
      <c r="R12" s="232">
        <v>184.15398725859995</v>
      </c>
      <c r="S12" s="233">
        <v>331.17066247599996</v>
      </c>
      <c r="T12" s="232">
        <v>509.31460417519997</v>
      </c>
      <c r="U12" s="232">
        <v>184.15398725859995</v>
      </c>
      <c r="V12" s="233">
        <v>331.17066247599996</v>
      </c>
      <c r="W12" s="232">
        <v>509.31460417519997</v>
      </c>
      <c r="X12" s="232">
        <v>184.15398725859995</v>
      </c>
      <c r="Y12" s="233">
        <v>331.17066247599996</v>
      </c>
      <c r="Z12" s="232">
        <v>509.31460417519997</v>
      </c>
      <c r="AA12" s="232">
        <v>184.15398725859995</v>
      </c>
      <c r="AB12" s="233">
        <v>331.17066247599996</v>
      </c>
      <c r="AC12" s="232">
        <v>509.31460417519997</v>
      </c>
      <c r="AD12" s="232">
        <v>184.15398725859995</v>
      </c>
      <c r="AE12" s="233">
        <v>331.17066247599996</v>
      </c>
      <c r="AF12" s="232">
        <v>509.31460417519997</v>
      </c>
      <c r="AG12" s="232">
        <v>184.15398725859995</v>
      </c>
      <c r="AH12" s="233">
        <v>331.17066247599996</v>
      </c>
      <c r="AI12" s="232">
        <v>509.31460417519997</v>
      </c>
      <c r="AJ12" s="232">
        <v>184.15398725859995</v>
      </c>
      <c r="AK12" s="233">
        <v>331.17066247599996</v>
      </c>
      <c r="AL12" s="232">
        <v>509.31460417519997</v>
      </c>
      <c r="AM12" s="232">
        <v>184.15398725859995</v>
      </c>
      <c r="AN12" s="233">
        <v>331.17066247599996</v>
      </c>
      <c r="AO12" s="232">
        <v>509.31460417519997</v>
      </c>
      <c r="AP12" s="232">
        <v>184.15398725859995</v>
      </c>
      <c r="AQ12" s="233">
        <v>331.17066247599996</v>
      </c>
      <c r="AR12" s="232">
        <v>509.31460417519997</v>
      </c>
      <c r="AS12" s="232">
        <v>184.15398725859995</v>
      </c>
      <c r="AT12" s="233">
        <v>331.17066247599996</v>
      </c>
      <c r="AU12" s="232">
        <v>509.31460417519997</v>
      </c>
      <c r="AV12" s="232">
        <v>184.15398725859995</v>
      </c>
      <c r="AW12" s="233">
        <v>331.17066247599996</v>
      </c>
      <c r="AX12" s="232">
        <v>509.31460417519997</v>
      </c>
      <c r="AY12" s="232">
        <v>184.15398725859995</v>
      </c>
      <c r="AZ12" s="233">
        <v>331.17066247599996</v>
      </c>
      <c r="BA12" s="232">
        <v>509.31460417519997</v>
      </c>
      <c r="BB12" s="232">
        <v>184.15398725859995</v>
      </c>
      <c r="BC12" s="233">
        <v>331.17066247599996</v>
      </c>
      <c r="BD12" s="232">
        <v>509.31460417519997</v>
      </c>
      <c r="BE12" s="232">
        <v>184.15398725859995</v>
      </c>
      <c r="BF12" s="233">
        <v>331.17066247599996</v>
      </c>
      <c r="BG12" s="232">
        <v>509.31460417519997</v>
      </c>
      <c r="BH12" s="232">
        <v>184.15398725859995</v>
      </c>
      <c r="BI12" s="233">
        <v>331.17066247599996</v>
      </c>
      <c r="BJ12" s="232">
        <v>509.31460417519997</v>
      </c>
      <c r="BK12" s="232">
        <v>184.15398725859995</v>
      </c>
      <c r="BL12" s="233">
        <v>331.17066247599996</v>
      </c>
      <c r="BM12" s="232">
        <v>509.31460417519997</v>
      </c>
      <c r="BN12" s="232">
        <v>184.15398725859995</v>
      </c>
      <c r="BO12" s="233">
        <v>331.17066247599996</v>
      </c>
      <c r="BP12" s="232">
        <v>509.31460417519997</v>
      </c>
      <c r="BQ12" s="232">
        <v>184.15398725859995</v>
      </c>
      <c r="BR12" s="233">
        <v>331.17066247599996</v>
      </c>
      <c r="BS12" s="232">
        <v>509.31460417519997</v>
      </c>
      <c r="BT12" s="232">
        <v>184.15398725859995</v>
      </c>
      <c r="BU12" s="233">
        <v>331.17066247599996</v>
      </c>
      <c r="BV12" s="232">
        <v>509.31460417519997</v>
      </c>
      <c r="BW12" s="232">
        <v>184.15398725859995</v>
      </c>
      <c r="BX12" s="233">
        <v>331.17066247599996</v>
      </c>
      <c r="BY12" s="232">
        <v>509.31460417519997</v>
      </c>
      <c r="BZ12" s="232">
        <v>184.15398725859995</v>
      </c>
      <c r="CA12" s="233">
        <v>331.17066247599996</v>
      </c>
      <c r="CB12" s="232">
        <v>509.31460417519997</v>
      </c>
      <c r="CC12" s="232">
        <v>184.15398725859995</v>
      </c>
      <c r="CD12" s="233">
        <v>331.17066247599996</v>
      </c>
      <c r="CE12" s="232">
        <v>509.31460417519997</v>
      </c>
      <c r="CF12" s="232">
        <v>184.15398725859995</v>
      </c>
      <c r="CG12" s="233">
        <v>331.17066247599996</v>
      </c>
      <c r="CH12" s="232">
        <v>509.31460417519997</v>
      </c>
      <c r="CI12" s="229" t="s">
        <v>358</v>
      </c>
      <c r="CJ12" s="225"/>
      <c r="CK12" s="225"/>
      <c r="CL12" s="225"/>
      <c r="CM12" s="225"/>
      <c r="CN12" s="225"/>
      <c r="CO12" s="225"/>
      <c r="CP12" s="225"/>
    </row>
    <row r="13" spans="1:118" ht="15" customHeight="1" x14ac:dyDescent="0.25">
      <c r="A13">
        <f t="shared" si="6"/>
        <v>10</v>
      </c>
      <c r="B13" s="234" t="s">
        <v>349</v>
      </c>
      <c r="C13" s="216">
        <f t="shared" si="3"/>
        <v>428.83722723490007</v>
      </c>
      <c r="D13" s="216">
        <f t="shared" si="4"/>
        <v>966.32807434799997</v>
      </c>
      <c r="E13" s="216">
        <f t="shared" si="5"/>
        <v>1727.5471799160002</v>
      </c>
      <c r="F13" s="232">
        <v>428.83722723490007</v>
      </c>
      <c r="G13" s="233">
        <v>966.32807434799997</v>
      </c>
      <c r="H13" s="232">
        <v>1727.5471799160002</v>
      </c>
      <c r="I13" s="232">
        <v>428.83722723490007</v>
      </c>
      <c r="J13" s="233">
        <v>966.32807434799997</v>
      </c>
      <c r="K13" s="232">
        <v>1727.5471799160002</v>
      </c>
      <c r="L13" s="232">
        <v>428.83722723490007</v>
      </c>
      <c r="M13" s="233">
        <v>966.32807434799997</v>
      </c>
      <c r="N13" s="232">
        <v>1727.5471799160002</v>
      </c>
      <c r="O13" s="232">
        <v>428.83722723490007</v>
      </c>
      <c r="P13" s="233">
        <v>966.32807434799997</v>
      </c>
      <c r="Q13" s="232">
        <v>1727.5471799160002</v>
      </c>
      <c r="R13" s="232">
        <v>428.83722723490007</v>
      </c>
      <c r="S13" s="233">
        <v>966.32807434799997</v>
      </c>
      <c r="T13" s="232">
        <v>1727.5471799160002</v>
      </c>
      <c r="U13" s="232">
        <v>428.83722723490007</v>
      </c>
      <c r="V13" s="233">
        <v>966.32807434799997</v>
      </c>
      <c r="W13" s="232">
        <v>1727.5471799160002</v>
      </c>
      <c r="X13" s="232">
        <v>428.83722723490007</v>
      </c>
      <c r="Y13" s="233">
        <v>966.32807434799997</v>
      </c>
      <c r="Z13" s="232">
        <v>1727.5471799160002</v>
      </c>
      <c r="AA13" s="232">
        <v>428.83722723490007</v>
      </c>
      <c r="AB13" s="233">
        <v>966.32807434799997</v>
      </c>
      <c r="AC13" s="232">
        <v>1727.5471799160002</v>
      </c>
      <c r="AD13" s="232">
        <v>428.83722723490007</v>
      </c>
      <c r="AE13" s="233">
        <v>966.32807434799997</v>
      </c>
      <c r="AF13" s="232">
        <v>1727.5471799160002</v>
      </c>
      <c r="AG13" s="232">
        <v>428.83722723490007</v>
      </c>
      <c r="AH13" s="233">
        <v>966.32807434799997</v>
      </c>
      <c r="AI13" s="232">
        <v>1727.5471799160002</v>
      </c>
      <c r="AJ13" s="232">
        <v>428.83722723490007</v>
      </c>
      <c r="AK13" s="233">
        <v>966.32807434799997</v>
      </c>
      <c r="AL13" s="232">
        <v>1727.5471799160002</v>
      </c>
      <c r="AM13" s="232">
        <v>428.83722723490007</v>
      </c>
      <c r="AN13" s="233">
        <v>966.32807434799997</v>
      </c>
      <c r="AO13" s="232">
        <v>1727.5471799160002</v>
      </c>
      <c r="AP13" s="232">
        <v>428.83722723490007</v>
      </c>
      <c r="AQ13" s="233">
        <v>966.32807434799997</v>
      </c>
      <c r="AR13" s="232">
        <v>1727.5471799160002</v>
      </c>
      <c r="AS13" s="232">
        <v>428.83722723490007</v>
      </c>
      <c r="AT13" s="233">
        <v>966.32807434799997</v>
      </c>
      <c r="AU13" s="232">
        <v>1727.5471799160002</v>
      </c>
      <c r="AV13" s="232">
        <v>428.83722723490007</v>
      </c>
      <c r="AW13" s="233">
        <v>966.32807434799997</v>
      </c>
      <c r="AX13" s="232">
        <v>1727.5471799160002</v>
      </c>
      <c r="AY13" s="232">
        <v>428.83722723490007</v>
      </c>
      <c r="AZ13" s="233">
        <v>966.32807434799997</v>
      </c>
      <c r="BA13" s="232">
        <v>1727.5471799160002</v>
      </c>
      <c r="BB13" s="232">
        <v>428.83722723490007</v>
      </c>
      <c r="BC13" s="233">
        <v>966.32807434799997</v>
      </c>
      <c r="BD13" s="232">
        <v>1727.5471799160002</v>
      </c>
      <c r="BE13" s="232">
        <v>428.83722723490007</v>
      </c>
      <c r="BF13" s="233">
        <v>966.32807434799997</v>
      </c>
      <c r="BG13" s="232">
        <v>1727.5471799160002</v>
      </c>
      <c r="BH13" s="232">
        <v>428.83722723490007</v>
      </c>
      <c r="BI13" s="233">
        <v>966.32807434799997</v>
      </c>
      <c r="BJ13" s="232">
        <v>1727.5471799160002</v>
      </c>
      <c r="BK13" s="232">
        <v>428.83722723490007</v>
      </c>
      <c r="BL13" s="233">
        <v>966.32807434799997</v>
      </c>
      <c r="BM13" s="232">
        <v>1727.5471799160002</v>
      </c>
      <c r="BN13" s="232">
        <v>428.83722723490007</v>
      </c>
      <c r="BO13" s="233">
        <v>966.32807434799997</v>
      </c>
      <c r="BP13" s="232">
        <v>1727.5471799160002</v>
      </c>
      <c r="BQ13" s="232">
        <v>428.83722723490007</v>
      </c>
      <c r="BR13" s="233">
        <v>966.32807434799997</v>
      </c>
      <c r="BS13" s="232">
        <v>1727.5471799160002</v>
      </c>
      <c r="BT13" s="232">
        <v>428.83722723490007</v>
      </c>
      <c r="BU13" s="233">
        <v>966.32807434799997</v>
      </c>
      <c r="BV13" s="232">
        <v>1727.5471799160002</v>
      </c>
      <c r="BW13" s="232">
        <v>428.83722723490007</v>
      </c>
      <c r="BX13" s="233">
        <v>966.32807434799997</v>
      </c>
      <c r="BY13" s="232">
        <v>1727.5471799160002</v>
      </c>
      <c r="BZ13" s="232">
        <v>428.83722723490007</v>
      </c>
      <c r="CA13" s="233">
        <v>966.32807434799997</v>
      </c>
      <c r="CB13" s="232">
        <v>1727.5471799160002</v>
      </c>
      <c r="CC13" s="232">
        <v>428.83722723490007</v>
      </c>
      <c r="CD13" s="233">
        <v>966.32807434799997</v>
      </c>
      <c r="CE13" s="232">
        <v>1727.5471799160002</v>
      </c>
      <c r="CF13" s="232">
        <v>428.83722723490007</v>
      </c>
      <c r="CG13" s="233">
        <v>966.32807434799997</v>
      </c>
      <c r="CH13" s="232">
        <v>1727.5471799160002</v>
      </c>
      <c r="CI13" s="229" t="s">
        <v>359</v>
      </c>
      <c r="CJ13" s="225"/>
      <c r="CK13" s="225"/>
      <c r="CL13" s="225"/>
      <c r="CM13" s="225"/>
      <c r="CN13" s="225"/>
      <c r="CO13" s="225"/>
      <c r="CP13" s="225"/>
    </row>
    <row r="14" spans="1:118" ht="15" customHeight="1" x14ac:dyDescent="0.25">
      <c r="A14">
        <f t="shared" si="6"/>
        <v>11</v>
      </c>
      <c r="B14" s="234" t="s">
        <v>350</v>
      </c>
      <c r="C14" s="216">
        <f t="shared" si="3"/>
        <v>25.271520000000006</v>
      </c>
      <c r="D14" s="216">
        <f t="shared" si="4"/>
        <v>90.149166047999984</v>
      </c>
      <c r="E14" s="216">
        <f t="shared" si="5"/>
        <v>181.5832839723999</v>
      </c>
      <c r="F14" s="232">
        <v>25.271520000000006</v>
      </c>
      <c r="G14" s="233">
        <v>90.149166047999984</v>
      </c>
      <c r="H14" s="232">
        <v>181.5832839723999</v>
      </c>
      <c r="I14" s="232">
        <v>25.271520000000006</v>
      </c>
      <c r="J14" s="233">
        <v>90.149166047999984</v>
      </c>
      <c r="K14" s="232">
        <v>181.5832839723999</v>
      </c>
      <c r="L14" s="232">
        <v>25.271520000000006</v>
      </c>
      <c r="M14" s="233">
        <v>90.149166047999984</v>
      </c>
      <c r="N14" s="232">
        <v>181.5832839723999</v>
      </c>
      <c r="O14" s="232">
        <v>25.271520000000006</v>
      </c>
      <c r="P14" s="233">
        <v>90.149166047999984</v>
      </c>
      <c r="Q14" s="232">
        <v>181.5832839723999</v>
      </c>
      <c r="R14" s="232">
        <v>25.271520000000006</v>
      </c>
      <c r="S14" s="233">
        <v>90.149166047999984</v>
      </c>
      <c r="T14" s="232">
        <v>181.5832839723999</v>
      </c>
      <c r="U14" s="232">
        <v>25.271520000000006</v>
      </c>
      <c r="V14" s="233">
        <v>90.149166047999984</v>
      </c>
      <c r="W14" s="232">
        <v>181.5832839723999</v>
      </c>
      <c r="X14" s="232">
        <v>25.271520000000006</v>
      </c>
      <c r="Y14" s="233">
        <v>90.149166047999984</v>
      </c>
      <c r="Z14" s="232">
        <v>181.5832839723999</v>
      </c>
      <c r="AA14" s="232">
        <v>25.271520000000006</v>
      </c>
      <c r="AB14" s="233">
        <v>90.149166047999984</v>
      </c>
      <c r="AC14" s="232">
        <v>181.5832839723999</v>
      </c>
      <c r="AD14" s="232">
        <v>25.271520000000006</v>
      </c>
      <c r="AE14" s="233">
        <v>90.149166047999984</v>
      </c>
      <c r="AF14" s="232">
        <v>181.5832839723999</v>
      </c>
      <c r="AG14" s="232">
        <v>25.271520000000006</v>
      </c>
      <c r="AH14" s="233">
        <v>90.149166047999984</v>
      </c>
      <c r="AI14" s="232">
        <v>181.5832839723999</v>
      </c>
      <c r="AJ14" s="232">
        <v>25.271520000000006</v>
      </c>
      <c r="AK14" s="233">
        <v>90.149166047999984</v>
      </c>
      <c r="AL14" s="232">
        <v>181.5832839723999</v>
      </c>
      <c r="AM14" s="232">
        <v>25.271520000000006</v>
      </c>
      <c r="AN14" s="233">
        <v>90.149166047999984</v>
      </c>
      <c r="AO14" s="232">
        <v>181.5832839723999</v>
      </c>
      <c r="AP14" s="232">
        <v>25.271520000000006</v>
      </c>
      <c r="AQ14" s="233">
        <v>90.149166047999984</v>
      </c>
      <c r="AR14" s="232">
        <v>181.5832839723999</v>
      </c>
      <c r="AS14" s="232">
        <v>25.271520000000006</v>
      </c>
      <c r="AT14" s="233">
        <v>90.149166047999984</v>
      </c>
      <c r="AU14" s="232">
        <v>181.5832839723999</v>
      </c>
      <c r="AV14" s="232">
        <v>25.271520000000006</v>
      </c>
      <c r="AW14" s="233">
        <v>90.149166047999984</v>
      </c>
      <c r="AX14" s="232">
        <v>181.5832839723999</v>
      </c>
      <c r="AY14" s="232">
        <v>25.271520000000006</v>
      </c>
      <c r="AZ14" s="233">
        <v>90.149166047999984</v>
      </c>
      <c r="BA14" s="232">
        <v>181.5832839723999</v>
      </c>
      <c r="BB14" s="232">
        <v>25.271520000000006</v>
      </c>
      <c r="BC14" s="233">
        <v>90.149166047999984</v>
      </c>
      <c r="BD14" s="232">
        <v>181.5832839723999</v>
      </c>
      <c r="BE14" s="232">
        <v>25.271520000000006</v>
      </c>
      <c r="BF14" s="233">
        <v>90.149166047999984</v>
      </c>
      <c r="BG14" s="232">
        <v>181.5832839723999</v>
      </c>
      <c r="BH14" s="232">
        <v>25.271520000000006</v>
      </c>
      <c r="BI14" s="233">
        <v>90.149166047999984</v>
      </c>
      <c r="BJ14" s="232">
        <v>181.5832839723999</v>
      </c>
      <c r="BK14" s="232">
        <v>25.271520000000006</v>
      </c>
      <c r="BL14" s="233">
        <v>90.149166047999984</v>
      </c>
      <c r="BM14" s="232">
        <v>181.5832839723999</v>
      </c>
      <c r="BN14" s="232">
        <v>25.271520000000006</v>
      </c>
      <c r="BO14" s="233">
        <v>90.149166047999984</v>
      </c>
      <c r="BP14" s="232">
        <v>181.5832839723999</v>
      </c>
      <c r="BQ14" s="232">
        <v>25.271520000000006</v>
      </c>
      <c r="BR14" s="233">
        <v>90.149166047999984</v>
      </c>
      <c r="BS14" s="232">
        <v>181.5832839723999</v>
      </c>
      <c r="BT14" s="232">
        <v>25.271520000000006</v>
      </c>
      <c r="BU14" s="233">
        <v>90.149166047999984</v>
      </c>
      <c r="BV14" s="232">
        <v>181.5832839723999</v>
      </c>
      <c r="BW14" s="232">
        <v>25.271520000000006</v>
      </c>
      <c r="BX14" s="233">
        <v>90.149166047999984</v>
      </c>
      <c r="BY14" s="232">
        <v>181.5832839723999</v>
      </c>
      <c r="BZ14" s="232">
        <v>25.271520000000006</v>
      </c>
      <c r="CA14" s="233">
        <v>90.149166047999984</v>
      </c>
      <c r="CB14" s="232">
        <v>181.5832839723999</v>
      </c>
      <c r="CC14" s="232">
        <v>25.271520000000006</v>
      </c>
      <c r="CD14" s="233">
        <v>90.149166047999984</v>
      </c>
      <c r="CE14" s="232">
        <v>181.5832839723999</v>
      </c>
      <c r="CF14" s="232">
        <v>25.271520000000006</v>
      </c>
      <c r="CG14" s="233">
        <v>90.149166047999984</v>
      </c>
      <c r="CH14" s="232">
        <v>181.5832839723999</v>
      </c>
      <c r="CI14" s="229" t="s">
        <v>360</v>
      </c>
      <c r="CJ14" s="225"/>
      <c r="CK14" s="225"/>
      <c r="CL14" s="225"/>
      <c r="CM14" s="225"/>
      <c r="CN14" s="225"/>
      <c r="CO14" s="225"/>
      <c r="CP14" s="225"/>
    </row>
    <row r="15" spans="1:118" ht="15" customHeight="1" x14ac:dyDescent="0.25">
      <c r="A15">
        <f t="shared" si="6"/>
        <v>12</v>
      </c>
      <c r="B15" s="234" t="s">
        <v>351</v>
      </c>
      <c r="C15" s="216">
        <f t="shared" si="3"/>
        <v>28.851466222099997</v>
      </c>
      <c r="D15" s="216">
        <f t="shared" si="4"/>
        <v>54.666538689999989</v>
      </c>
      <c r="E15" s="216">
        <f t="shared" si="5"/>
        <v>92.889877081999998</v>
      </c>
      <c r="F15" s="232">
        <v>28.851466222099997</v>
      </c>
      <c r="G15" s="233">
        <v>54.666538689999989</v>
      </c>
      <c r="H15" s="232">
        <v>92.889877081999998</v>
      </c>
      <c r="I15" s="232">
        <v>28.851466222099997</v>
      </c>
      <c r="J15" s="233">
        <v>54.666538689999989</v>
      </c>
      <c r="K15" s="232">
        <v>92.889877081999998</v>
      </c>
      <c r="L15" s="232">
        <v>28.851466222099997</v>
      </c>
      <c r="M15" s="233">
        <v>54.666538689999989</v>
      </c>
      <c r="N15" s="232">
        <v>92.889877081999998</v>
      </c>
      <c r="O15" s="232">
        <v>28.851466222099997</v>
      </c>
      <c r="P15" s="233">
        <v>54.666538689999989</v>
      </c>
      <c r="Q15" s="232">
        <v>92.889877081999998</v>
      </c>
      <c r="R15" s="232">
        <v>28.851466222099997</v>
      </c>
      <c r="S15" s="233">
        <v>54.666538689999989</v>
      </c>
      <c r="T15" s="232">
        <v>92.889877081999998</v>
      </c>
      <c r="U15" s="232">
        <v>28.851466222099997</v>
      </c>
      <c r="V15" s="233">
        <v>54.666538689999989</v>
      </c>
      <c r="W15" s="232">
        <v>92.889877081999998</v>
      </c>
      <c r="X15" s="232">
        <v>28.851466222099997</v>
      </c>
      <c r="Y15" s="233">
        <v>54.666538689999989</v>
      </c>
      <c r="Z15" s="232">
        <v>92.889877081999998</v>
      </c>
      <c r="AA15" s="232">
        <v>28.851466222099997</v>
      </c>
      <c r="AB15" s="233">
        <v>54.666538689999989</v>
      </c>
      <c r="AC15" s="232">
        <v>92.889877081999998</v>
      </c>
      <c r="AD15" s="232">
        <v>28.851466222099997</v>
      </c>
      <c r="AE15" s="233">
        <v>54.666538689999989</v>
      </c>
      <c r="AF15" s="232">
        <v>92.889877081999998</v>
      </c>
      <c r="AG15" s="232">
        <v>28.851466222099997</v>
      </c>
      <c r="AH15" s="233">
        <v>54.666538689999989</v>
      </c>
      <c r="AI15" s="232">
        <v>92.889877081999998</v>
      </c>
      <c r="AJ15" s="232">
        <v>28.851466222099997</v>
      </c>
      <c r="AK15" s="233">
        <v>54.666538689999989</v>
      </c>
      <c r="AL15" s="232">
        <v>92.889877081999998</v>
      </c>
      <c r="AM15" s="232">
        <v>28.851466222099997</v>
      </c>
      <c r="AN15" s="233">
        <v>54.666538689999989</v>
      </c>
      <c r="AO15" s="232">
        <v>92.889877081999998</v>
      </c>
      <c r="AP15" s="232">
        <v>28.851466222099997</v>
      </c>
      <c r="AQ15" s="233">
        <v>54.666538689999989</v>
      </c>
      <c r="AR15" s="232">
        <v>92.889877081999998</v>
      </c>
      <c r="AS15" s="232">
        <v>28.851466222099997</v>
      </c>
      <c r="AT15" s="233">
        <v>54.666538689999989</v>
      </c>
      <c r="AU15" s="232">
        <v>92.889877081999998</v>
      </c>
      <c r="AV15" s="232">
        <v>28.851466222099997</v>
      </c>
      <c r="AW15" s="233">
        <v>54.666538689999989</v>
      </c>
      <c r="AX15" s="232">
        <v>92.889877081999998</v>
      </c>
      <c r="AY15" s="232">
        <v>28.851466222099997</v>
      </c>
      <c r="AZ15" s="233">
        <v>54.666538689999989</v>
      </c>
      <c r="BA15" s="232">
        <v>92.889877081999998</v>
      </c>
      <c r="BB15" s="232">
        <v>28.851466222099997</v>
      </c>
      <c r="BC15" s="233">
        <v>54.666538689999989</v>
      </c>
      <c r="BD15" s="232">
        <v>92.889877081999998</v>
      </c>
      <c r="BE15" s="232">
        <v>28.851466222099997</v>
      </c>
      <c r="BF15" s="233">
        <v>54.666538689999989</v>
      </c>
      <c r="BG15" s="232">
        <v>92.889877081999998</v>
      </c>
      <c r="BH15" s="232">
        <v>28.851466222099997</v>
      </c>
      <c r="BI15" s="233">
        <v>54.666538689999989</v>
      </c>
      <c r="BJ15" s="232">
        <v>92.889877081999998</v>
      </c>
      <c r="BK15" s="232">
        <v>28.851466222099997</v>
      </c>
      <c r="BL15" s="233">
        <v>54.666538689999989</v>
      </c>
      <c r="BM15" s="232">
        <v>92.889877081999998</v>
      </c>
      <c r="BN15" s="232">
        <v>28.851466222099997</v>
      </c>
      <c r="BO15" s="233">
        <v>54.666538689999989</v>
      </c>
      <c r="BP15" s="232">
        <v>92.889877081999998</v>
      </c>
      <c r="BQ15" s="232">
        <v>28.851466222099997</v>
      </c>
      <c r="BR15" s="233">
        <v>54.666538689999989</v>
      </c>
      <c r="BS15" s="232">
        <v>92.889877081999998</v>
      </c>
      <c r="BT15" s="232">
        <v>28.851466222099997</v>
      </c>
      <c r="BU15" s="233">
        <v>54.666538689999989</v>
      </c>
      <c r="BV15" s="232">
        <v>92.889877081999998</v>
      </c>
      <c r="BW15" s="232">
        <v>28.851466222099997</v>
      </c>
      <c r="BX15" s="233">
        <v>54.666538689999989</v>
      </c>
      <c r="BY15" s="232">
        <v>92.889877081999998</v>
      </c>
      <c r="BZ15" s="232">
        <v>28.851466222099997</v>
      </c>
      <c r="CA15" s="233">
        <v>54.666538689999989</v>
      </c>
      <c r="CB15" s="232">
        <v>92.889877081999998</v>
      </c>
      <c r="CC15" s="232">
        <v>28.851466222099997</v>
      </c>
      <c r="CD15" s="233">
        <v>54.666538689999989</v>
      </c>
      <c r="CE15" s="232">
        <v>92.889877081999998</v>
      </c>
      <c r="CF15" s="232">
        <v>28.851466222099997</v>
      </c>
      <c r="CG15" s="233">
        <v>54.666538689999989</v>
      </c>
      <c r="CH15" s="232">
        <v>92.889877081999998</v>
      </c>
      <c r="CI15" s="229" t="s">
        <v>361</v>
      </c>
      <c r="CJ15" s="225"/>
      <c r="CK15" s="225"/>
      <c r="CL15" s="225"/>
      <c r="CM15" s="225"/>
      <c r="CN15" s="225"/>
      <c r="CO15" s="225"/>
      <c r="CP15" s="225"/>
    </row>
    <row r="16" spans="1:118" ht="15" customHeight="1" x14ac:dyDescent="0.25">
      <c r="A16">
        <f t="shared" si="6"/>
        <v>13</v>
      </c>
      <c r="B16" s="234" t="s">
        <v>352</v>
      </c>
      <c r="C16" s="216">
        <f t="shared" si="3"/>
        <v>532.9874901497999</v>
      </c>
      <c r="D16" s="216">
        <f t="shared" si="4"/>
        <v>1460.6781909299993</v>
      </c>
      <c r="E16" s="216">
        <f t="shared" si="5"/>
        <v>4565.5700802666997</v>
      </c>
      <c r="F16" s="232">
        <v>532.9874901497999</v>
      </c>
      <c r="G16" s="233">
        <v>1460.6781909299993</v>
      </c>
      <c r="H16" s="232">
        <v>4565.5700802666997</v>
      </c>
      <c r="I16" s="232">
        <v>532.9874901497999</v>
      </c>
      <c r="J16" s="233">
        <v>1460.6781909299993</v>
      </c>
      <c r="K16" s="232">
        <v>4565.5700802666997</v>
      </c>
      <c r="L16" s="232">
        <v>532.9874901497999</v>
      </c>
      <c r="M16" s="233">
        <v>1460.6781909299993</v>
      </c>
      <c r="N16" s="232">
        <v>4565.5700802666997</v>
      </c>
      <c r="O16" s="232">
        <v>532.9874901497999</v>
      </c>
      <c r="P16" s="233">
        <v>1460.6781909299993</v>
      </c>
      <c r="Q16" s="232">
        <v>4565.5700802666997</v>
      </c>
      <c r="R16" s="232">
        <v>532.9874901497999</v>
      </c>
      <c r="S16" s="233">
        <v>1460.6781909299993</v>
      </c>
      <c r="T16" s="232">
        <v>4565.5700802666997</v>
      </c>
      <c r="U16" s="232">
        <v>532.9874901497999</v>
      </c>
      <c r="V16" s="233">
        <v>1460.6781909299993</v>
      </c>
      <c r="W16" s="232">
        <v>4565.5700802666997</v>
      </c>
      <c r="X16" s="232">
        <v>532.9874901497999</v>
      </c>
      <c r="Y16" s="233">
        <v>1460.6781909299993</v>
      </c>
      <c r="Z16" s="232">
        <v>4565.5700802666997</v>
      </c>
      <c r="AA16" s="232">
        <v>532.9874901497999</v>
      </c>
      <c r="AB16" s="233">
        <v>1460.6781909299993</v>
      </c>
      <c r="AC16" s="232">
        <v>4565.5700802666997</v>
      </c>
      <c r="AD16" s="232">
        <v>532.9874901497999</v>
      </c>
      <c r="AE16" s="233">
        <v>1460.6781909299993</v>
      </c>
      <c r="AF16" s="232">
        <v>4565.5700802666997</v>
      </c>
      <c r="AG16" s="232">
        <v>532.9874901497999</v>
      </c>
      <c r="AH16" s="233">
        <v>1460.6781909299993</v>
      </c>
      <c r="AI16" s="232">
        <v>4565.5700802666997</v>
      </c>
      <c r="AJ16" s="232">
        <v>532.9874901497999</v>
      </c>
      <c r="AK16" s="233">
        <v>1460.6781909299993</v>
      </c>
      <c r="AL16" s="232">
        <v>4565.5700802666997</v>
      </c>
      <c r="AM16" s="232">
        <v>532.9874901497999</v>
      </c>
      <c r="AN16" s="233">
        <v>1460.6781909299993</v>
      </c>
      <c r="AO16" s="232">
        <v>4565.5700802666997</v>
      </c>
      <c r="AP16" s="232">
        <v>532.9874901497999</v>
      </c>
      <c r="AQ16" s="233">
        <v>1460.6781909299993</v>
      </c>
      <c r="AR16" s="232">
        <v>4565.5700802666997</v>
      </c>
      <c r="AS16" s="232">
        <v>532.9874901497999</v>
      </c>
      <c r="AT16" s="233">
        <v>1460.6781909299993</v>
      </c>
      <c r="AU16" s="232">
        <v>4565.5700802666997</v>
      </c>
      <c r="AV16" s="232">
        <v>532.9874901497999</v>
      </c>
      <c r="AW16" s="233">
        <v>1460.6781909299993</v>
      </c>
      <c r="AX16" s="232">
        <v>4565.5700802666997</v>
      </c>
      <c r="AY16" s="232">
        <v>532.9874901497999</v>
      </c>
      <c r="AZ16" s="233">
        <v>1460.6781909299993</v>
      </c>
      <c r="BA16" s="232">
        <v>4565.5700802666997</v>
      </c>
      <c r="BB16" s="232">
        <v>532.9874901497999</v>
      </c>
      <c r="BC16" s="233">
        <v>1460.6781909299993</v>
      </c>
      <c r="BD16" s="232">
        <v>4565.5700802666997</v>
      </c>
      <c r="BE16" s="232">
        <v>532.9874901497999</v>
      </c>
      <c r="BF16" s="233">
        <v>1460.6781909299993</v>
      </c>
      <c r="BG16" s="232">
        <v>4565.5700802666997</v>
      </c>
      <c r="BH16" s="232">
        <v>532.9874901497999</v>
      </c>
      <c r="BI16" s="233">
        <v>1460.6781909299993</v>
      </c>
      <c r="BJ16" s="232">
        <v>4565.5700802666997</v>
      </c>
      <c r="BK16" s="232">
        <v>532.9874901497999</v>
      </c>
      <c r="BL16" s="233">
        <v>1460.6781909299993</v>
      </c>
      <c r="BM16" s="232">
        <v>4565.5700802666997</v>
      </c>
      <c r="BN16" s="232">
        <v>532.9874901497999</v>
      </c>
      <c r="BO16" s="233">
        <v>1460.6781909299993</v>
      </c>
      <c r="BP16" s="232">
        <v>4565.5700802666997</v>
      </c>
      <c r="BQ16" s="232">
        <v>532.9874901497999</v>
      </c>
      <c r="BR16" s="233">
        <v>1460.6781909299993</v>
      </c>
      <c r="BS16" s="232">
        <v>4565.5700802666997</v>
      </c>
      <c r="BT16" s="232">
        <v>532.9874901497999</v>
      </c>
      <c r="BU16" s="233">
        <v>1460.6781909299993</v>
      </c>
      <c r="BV16" s="232">
        <v>4565.5700802666997</v>
      </c>
      <c r="BW16" s="232">
        <v>532.9874901497999</v>
      </c>
      <c r="BX16" s="233">
        <v>1460.6781909299993</v>
      </c>
      <c r="BY16" s="232">
        <v>4565.5700802666997</v>
      </c>
      <c r="BZ16" s="232">
        <v>532.9874901497999</v>
      </c>
      <c r="CA16" s="233">
        <v>1460.6781909299993</v>
      </c>
      <c r="CB16" s="232">
        <v>4565.5700802666997</v>
      </c>
      <c r="CC16" s="232">
        <v>532.9874901497999</v>
      </c>
      <c r="CD16" s="233">
        <v>1460.6781909299993</v>
      </c>
      <c r="CE16" s="232">
        <v>4565.5700802666997</v>
      </c>
      <c r="CF16" s="232">
        <v>532.9874901497999</v>
      </c>
      <c r="CG16" s="233">
        <v>1460.6781909299993</v>
      </c>
      <c r="CH16" s="232">
        <v>4565.5700802666997</v>
      </c>
      <c r="CI16" s="229" t="s">
        <v>362</v>
      </c>
      <c r="CJ16" s="225"/>
      <c r="CK16" s="225"/>
      <c r="CL16" s="225"/>
      <c r="CM16" s="225"/>
      <c r="CN16" s="225"/>
      <c r="CO16" s="225"/>
      <c r="CP16" s="225"/>
    </row>
    <row r="17" spans="2:94" ht="15" customHeight="1" x14ac:dyDescent="0.25">
      <c r="CI17" s="225"/>
      <c r="CJ17" s="225"/>
      <c r="CK17" s="225"/>
      <c r="CL17" s="225"/>
      <c r="CM17" s="225"/>
      <c r="CN17" s="225"/>
      <c r="CO17" s="225"/>
      <c r="CP17" s="225"/>
    </row>
    <row r="18" spans="2:94" ht="15" customHeight="1" x14ac:dyDescent="0.25"/>
    <row r="19" spans="2:94" ht="15" customHeight="1" x14ac:dyDescent="0.25"/>
    <row r="20" spans="2:94" ht="15" customHeight="1" x14ac:dyDescent="0.25"/>
    <row r="21" spans="2:94" ht="15" customHeight="1" x14ac:dyDescent="0.25">
      <c r="F21">
        <v>1</v>
      </c>
      <c r="G21">
        <v>1</v>
      </c>
      <c r="H21">
        <v>1</v>
      </c>
      <c r="I21">
        <f t="shared" ref="I21:AN21" si="7">F21+1</f>
        <v>2</v>
      </c>
      <c r="J21">
        <f t="shared" si="7"/>
        <v>2</v>
      </c>
      <c r="K21">
        <f t="shared" si="7"/>
        <v>2</v>
      </c>
      <c r="L21">
        <f t="shared" si="7"/>
        <v>3</v>
      </c>
      <c r="M21">
        <f t="shared" si="7"/>
        <v>3</v>
      </c>
      <c r="N21">
        <f t="shared" si="7"/>
        <v>3</v>
      </c>
      <c r="O21">
        <f t="shared" si="7"/>
        <v>4</v>
      </c>
      <c r="P21">
        <f t="shared" si="7"/>
        <v>4</v>
      </c>
      <c r="Q21">
        <f t="shared" si="7"/>
        <v>4</v>
      </c>
      <c r="R21">
        <f t="shared" si="7"/>
        <v>5</v>
      </c>
      <c r="S21">
        <f t="shared" si="7"/>
        <v>5</v>
      </c>
      <c r="T21">
        <f t="shared" si="7"/>
        <v>5</v>
      </c>
      <c r="U21">
        <f t="shared" si="7"/>
        <v>6</v>
      </c>
      <c r="V21">
        <f t="shared" si="7"/>
        <v>6</v>
      </c>
      <c r="W21">
        <f t="shared" si="7"/>
        <v>6</v>
      </c>
      <c r="X21">
        <f t="shared" si="7"/>
        <v>7</v>
      </c>
      <c r="Y21">
        <f t="shared" si="7"/>
        <v>7</v>
      </c>
      <c r="Z21">
        <f t="shared" si="7"/>
        <v>7</v>
      </c>
      <c r="AA21">
        <f t="shared" si="7"/>
        <v>8</v>
      </c>
      <c r="AB21">
        <f t="shared" si="7"/>
        <v>8</v>
      </c>
      <c r="AC21">
        <f t="shared" si="7"/>
        <v>8</v>
      </c>
      <c r="AD21">
        <f t="shared" si="7"/>
        <v>9</v>
      </c>
      <c r="AE21">
        <f t="shared" si="7"/>
        <v>9</v>
      </c>
      <c r="AF21">
        <f t="shared" si="7"/>
        <v>9</v>
      </c>
      <c r="AG21">
        <f t="shared" si="7"/>
        <v>10</v>
      </c>
      <c r="AH21">
        <f t="shared" si="7"/>
        <v>10</v>
      </c>
      <c r="AI21">
        <f t="shared" si="7"/>
        <v>10</v>
      </c>
      <c r="AJ21">
        <f t="shared" si="7"/>
        <v>11</v>
      </c>
      <c r="AK21">
        <f t="shared" si="7"/>
        <v>11</v>
      </c>
      <c r="AL21">
        <f t="shared" si="7"/>
        <v>11</v>
      </c>
      <c r="AM21">
        <f t="shared" si="7"/>
        <v>12</v>
      </c>
      <c r="AN21">
        <f t="shared" si="7"/>
        <v>12</v>
      </c>
      <c r="AO21">
        <f t="shared" ref="AO21:BT21" si="8">AL21+1</f>
        <v>12</v>
      </c>
      <c r="AP21">
        <f t="shared" si="8"/>
        <v>13</v>
      </c>
      <c r="AQ21">
        <f t="shared" si="8"/>
        <v>13</v>
      </c>
      <c r="AR21">
        <f t="shared" si="8"/>
        <v>13</v>
      </c>
      <c r="AS21">
        <f t="shared" si="8"/>
        <v>14</v>
      </c>
      <c r="AT21">
        <f t="shared" si="8"/>
        <v>14</v>
      </c>
      <c r="AU21">
        <f t="shared" si="8"/>
        <v>14</v>
      </c>
      <c r="AV21">
        <f t="shared" si="8"/>
        <v>15</v>
      </c>
      <c r="AW21">
        <f t="shared" si="8"/>
        <v>15</v>
      </c>
      <c r="AX21">
        <f t="shared" si="8"/>
        <v>15</v>
      </c>
      <c r="AY21">
        <f t="shared" si="8"/>
        <v>16</v>
      </c>
      <c r="AZ21">
        <f t="shared" si="8"/>
        <v>16</v>
      </c>
      <c r="BA21">
        <f t="shared" si="8"/>
        <v>16</v>
      </c>
      <c r="BB21">
        <f t="shared" si="8"/>
        <v>17</v>
      </c>
      <c r="BC21">
        <f t="shared" si="8"/>
        <v>17</v>
      </c>
      <c r="BD21">
        <f t="shared" si="8"/>
        <v>17</v>
      </c>
      <c r="BE21">
        <f t="shared" si="8"/>
        <v>18</v>
      </c>
      <c r="BF21">
        <f t="shared" si="8"/>
        <v>18</v>
      </c>
      <c r="BG21">
        <f t="shared" si="8"/>
        <v>18</v>
      </c>
      <c r="BH21">
        <f t="shared" si="8"/>
        <v>19</v>
      </c>
      <c r="BI21">
        <f t="shared" si="8"/>
        <v>19</v>
      </c>
      <c r="BJ21">
        <f t="shared" si="8"/>
        <v>19</v>
      </c>
      <c r="BK21">
        <f t="shared" si="8"/>
        <v>20</v>
      </c>
      <c r="BL21">
        <f t="shared" si="8"/>
        <v>20</v>
      </c>
      <c r="BM21">
        <f t="shared" si="8"/>
        <v>20</v>
      </c>
      <c r="BN21">
        <f t="shared" si="8"/>
        <v>21</v>
      </c>
      <c r="BO21">
        <f t="shared" si="8"/>
        <v>21</v>
      </c>
      <c r="BP21">
        <f t="shared" si="8"/>
        <v>21</v>
      </c>
      <c r="BQ21">
        <f t="shared" si="8"/>
        <v>22</v>
      </c>
      <c r="BR21">
        <f t="shared" si="8"/>
        <v>22</v>
      </c>
      <c r="BS21">
        <f t="shared" si="8"/>
        <v>22</v>
      </c>
      <c r="BT21">
        <f t="shared" si="8"/>
        <v>23</v>
      </c>
      <c r="BU21">
        <f t="shared" ref="BU21:CH21" si="9">BR21+1</f>
        <v>23</v>
      </c>
      <c r="BV21">
        <f t="shared" si="9"/>
        <v>23</v>
      </c>
      <c r="BW21">
        <f t="shared" si="9"/>
        <v>24</v>
      </c>
      <c r="BX21">
        <f t="shared" si="9"/>
        <v>24</v>
      </c>
      <c r="BY21">
        <f t="shared" si="9"/>
        <v>24</v>
      </c>
      <c r="BZ21">
        <f t="shared" si="9"/>
        <v>25</v>
      </c>
      <c r="CA21">
        <f t="shared" si="9"/>
        <v>25</v>
      </c>
      <c r="CB21">
        <f t="shared" si="9"/>
        <v>25</v>
      </c>
      <c r="CC21">
        <f t="shared" si="9"/>
        <v>26</v>
      </c>
      <c r="CD21">
        <f t="shared" si="9"/>
        <v>26</v>
      </c>
      <c r="CE21">
        <f t="shared" si="9"/>
        <v>26</v>
      </c>
      <c r="CF21">
        <f t="shared" si="9"/>
        <v>27</v>
      </c>
      <c r="CG21">
        <f t="shared" si="9"/>
        <v>27</v>
      </c>
      <c r="CH21">
        <f t="shared" si="9"/>
        <v>27</v>
      </c>
    </row>
    <row r="22" spans="2:94" ht="18.75" x14ac:dyDescent="0.3">
      <c r="B22" s="71" t="s">
        <v>114</v>
      </c>
      <c r="F22" t="s">
        <v>309</v>
      </c>
      <c r="G22" t="s">
        <v>310</v>
      </c>
      <c r="H22" t="s">
        <v>311</v>
      </c>
      <c r="I22" t="s">
        <v>309</v>
      </c>
      <c r="J22" t="s">
        <v>310</v>
      </c>
      <c r="K22" t="s">
        <v>311</v>
      </c>
      <c r="L22" t="s">
        <v>309</v>
      </c>
      <c r="M22" t="s">
        <v>310</v>
      </c>
      <c r="N22" t="s">
        <v>311</v>
      </c>
      <c r="O22" t="s">
        <v>309</v>
      </c>
      <c r="P22" t="s">
        <v>310</v>
      </c>
      <c r="Q22" t="s">
        <v>311</v>
      </c>
      <c r="R22" t="s">
        <v>309</v>
      </c>
      <c r="S22" t="s">
        <v>310</v>
      </c>
      <c r="T22" t="s">
        <v>311</v>
      </c>
      <c r="U22" t="s">
        <v>309</v>
      </c>
      <c r="V22" t="s">
        <v>310</v>
      </c>
      <c r="W22" t="s">
        <v>311</v>
      </c>
      <c r="X22" t="s">
        <v>309</v>
      </c>
      <c r="Y22" t="s">
        <v>310</v>
      </c>
      <c r="Z22" t="s">
        <v>311</v>
      </c>
      <c r="AA22" t="s">
        <v>309</v>
      </c>
      <c r="AB22" t="s">
        <v>310</v>
      </c>
      <c r="AC22" t="s">
        <v>311</v>
      </c>
      <c r="AD22" t="s">
        <v>309</v>
      </c>
      <c r="AE22" t="s">
        <v>310</v>
      </c>
      <c r="AF22" t="s">
        <v>311</v>
      </c>
      <c r="AG22" t="s">
        <v>309</v>
      </c>
      <c r="AH22" t="s">
        <v>310</v>
      </c>
      <c r="AI22" t="s">
        <v>311</v>
      </c>
      <c r="AJ22" t="s">
        <v>309</v>
      </c>
      <c r="AK22" t="s">
        <v>310</v>
      </c>
      <c r="AL22" t="s">
        <v>311</v>
      </c>
      <c r="AM22" t="s">
        <v>309</v>
      </c>
      <c r="AN22" t="s">
        <v>310</v>
      </c>
      <c r="AO22" t="s">
        <v>311</v>
      </c>
      <c r="AP22" t="s">
        <v>309</v>
      </c>
      <c r="AQ22" t="s">
        <v>310</v>
      </c>
      <c r="AR22" t="s">
        <v>311</v>
      </c>
      <c r="AS22" t="s">
        <v>309</v>
      </c>
      <c r="AT22" t="s">
        <v>310</v>
      </c>
      <c r="AU22" t="s">
        <v>311</v>
      </c>
      <c r="AV22" t="s">
        <v>309</v>
      </c>
      <c r="AW22" t="s">
        <v>310</v>
      </c>
      <c r="AX22" t="s">
        <v>311</v>
      </c>
      <c r="AY22" t="s">
        <v>309</v>
      </c>
      <c r="AZ22" t="s">
        <v>310</v>
      </c>
      <c r="BA22" t="s">
        <v>311</v>
      </c>
      <c r="BB22" t="s">
        <v>309</v>
      </c>
      <c r="BC22" t="s">
        <v>310</v>
      </c>
      <c r="BD22" t="s">
        <v>311</v>
      </c>
      <c r="BE22" t="s">
        <v>309</v>
      </c>
      <c r="BF22" t="s">
        <v>310</v>
      </c>
      <c r="BG22" t="s">
        <v>311</v>
      </c>
      <c r="BH22" t="s">
        <v>309</v>
      </c>
      <c r="BI22" t="s">
        <v>310</v>
      </c>
      <c r="BJ22" t="s">
        <v>311</v>
      </c>
      <c r="BK22" t="s">
        <v>309</v>
      </c>
      <c r="BL22" t="s">
        <v>310</v>
      </c>
      <c r="BM22" t="s">
        <v>311</v>
      </c>
      <c r="BN22" t="s">
        <v>309</v>
      </c>
      <c r="BO22" t="s">
        <v>310</v>
      </c>
      <c r="BP22" t="s">
        <v>311</v>
      </c>
      <c r="BQ22" t="s">
        <v>309</v>
      </c>
      <c r="BR22" t="s">
        <v>310</v>
      </c>
      <c r="BS22" t="s">
        <v>311</v>
      </c>
      <c r="BT22" t="s">
        <v>309</v>
      </c>
      <c r="BU22" t="s">
        <v>310</v>
      </c>
      <c r="BV22" t="s">
        <v>311</v>
      </c>
      <c r="BW22" t="s">
        <v>309</v>
      </c>
      <c r="BX22" t="s">
        <v>310</v>
      </c>
      <c r="BY22" t="s">
        <v>311</v>
      </c>
      <c r="BZ22" t="s">
        <v>309</v>
      </c>
      <c r="CA22" t="s">
        <v>310</v>
      </c>
      <c r="CB22" t="s">
        <v>311</v>
      </c>
      <c r="CC22" t="s">
        <v>309</v>
      </c>
      <c r="CD22" t="s">
        <v>310</v>
      </c>
      <c r="CE22" t="s">
        <v>311</v>
      </c>
      <c r="CF22" t="s">
        <v>309</v>
      </c>
      <c r="CG22" t="s">
        <v>310</v>
      </c>
      <c r="CH22" t="s">
        <v>311</v>
      </c>
    </row>
    <row r="23" spans="2:94" x14ac:dyDescent="0.25">
      <c r="B23" s="72" t="s">
        <v>112</v>
      </c>
      <c r="C23" s="322" t="s">
        <v>9</v>
      </c>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G23" s="322"/>
      <c r="CH23" s="322"/>
      <c r="CI23" s="322"/>
    </row>
    <row r="24" spans="2:94" ht="30" customHeight="1" x14ac:dyDescent="0.25">
      <c r="B24" s="73">
        <v>1</v>
      </c>
      <c r="C24" s="313" t="s">
        <v>363</v>
      </c>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row>
    <row r="25" spans="2:94" ht="30" customHeight="1" x14ac:dyDescent="0.25">
      <c r="B25" s="73">
        <v>2</v>
      </c>
      <c r="C25" s="313" t="s">
        <v>364</v>
      </c>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row>
    <row r="26" spans="2:94" ht="30" customHeight="1" x14ac:dyDescent="0.25">
      <c r="B26" s="74">
        <f>B25+1</f>
        <v>3</v>
      </c>
      <c r="C26" s="313" t="s">
        <v>365</v>
      </c>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row>
    <row r="27" spans="2:94" ht="30" customHeight="1" x14ac:dyDescent="0.25">
      <c r="B27" s="74">
        <f t="shared" ref="B27:B50" si="10">B26+1</f>
        <v>4</v>
      </c>
      <c r="C27" s="313" t="s">
        <v>366</v>
      </c>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row>
    <row r="28" spans="2:94" ht="30" customHeight="1" x14ac:dyDescent="0.25">
      <c r="B28" s="74">
        <f t="shared" si="10"/>
        <v>5</v>
      </c>
      <c r="C28" s="313" t="s">
        <v>367</v>
      </c>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row>
    <row r="29" spans="2:94" ht="30" customHeight="1" x14ac:dyDescent="0.25">
      <c r="B29" s="74">
        <f t="shared" si="10"/>
        <v>6</v>
      </c>
      <c r="C29" s="313" t="s">
        <v>368</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row>
    <row r="30" spans="2:94" ht="30" customHeight="1" x14ac:dyDescent="0.25">
      <c r="B30" s="74">
        <f t="shared" si="10"/>
        <v>7</v>
      </c>
      <c r="C30" s="313" t="s">
        <v>369</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row>
    <row r="31" spans="2:94" ht="30" customHeight="1" x14ac:dyDescent="0.25">
      <c r="B31" s="74">
        <f t="shared" si="10"/>
        <v>8</v>
      </c>
      <c r="C31" s="313" t="s">
        <v>370</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row>
    <row r="32" spans="2:94" ht="30" customHeight="1" x14ac:dyDescent="0.25">
      <c r="B32" s="74">
        <f t="shared" si="10"/>
        <v>9</v>
      </c>
      <c r="C32" s="313" t="s">
        <v>371</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row>
    <row r="33" spans="2:87" ht="30" customHeight="1" x14ac:dyDescent="0.25">
      <c r="B33" s="74">
        <f t="shared" si="10"/>
        <v>10</v>
      </c>
      <c r="C33" s="313" t="s">
        <v>372</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row>
    <row r="34" spans="2:87" ht="30" customHeight="1" x14ac:dyDescent="0.25">
      <c r="B34" s="74">
        <f t="shared" si="10"/>
        <v>11</v>
      </c>
      <c r="C34" s="313" t="s">
        <v>373</v>
      </c>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row>
    <row r="35" spans="2:87" ht="30" customHeight="1" x14ac:dyDescent="0.25">
      <c r="B35" s="74">
        <f t="shared" si="10"/>
        <v>12</v>
      </c>
      <c r="C35" s="313" t="s">
        <v>374</v>
      </c>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c r="BN35" s="313"/>
      <c r="BO35" s="313"/>
      <c r="BP35" s="313"/>
      <c r="BQ35" s="313"/>
      <c r="BR35" s="313"/>
      <c r="BS35" s="313"/>
      <c r="BT35" s="313"/>
      <c r="BU35" s="313"/>
      <c r="BV35" s="313"/>
      <c r="BW35" s="313"/>
      <c r="BX35" s="313"/>
      <c r="BY35" s="313"/>
      <c r="BZ35" s="313"/>
      <c r="CA35" s="313"/>
      <c r="CB35" s="313"/>
      <c r="CC35" s="313"/>
      <c r="CD35" s="313"/>
      <c r="CE35" s="313"/>
      <c r="CF35" s="313"/>
      <c r="CG35" s="313"/>
      <c r="CH35" s="313"/>
      <c r="CI35" s="313"/>
    </row>
    <row r="36" spans="2:87" ht="30" customHeight="1" x14ac:dyDescent="0.25">
      <c r="B36" s="74">
        <f t="shared" si="10"/>
        <v>13</v>
      </c>
      <c r="C36" s="313" t="s">
        <v>375</v>
      </c>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c r="BT36" s="313"/>
      <c r="BU36" s="313"/>
      <c r="BV36" s="313"/>
      <c r="BW36" s="313"/>
      <c r="BX36" s="313"/>
      <c r="BY36" s="313"/>
      <c r="BZ36" s="313"/>
      <c r="CA36" s="313"/>
      <c r="CB36" s="313"/>
      <c r="CC36" s="313"/>
      <c r="CD36" s="313"/>
      <c r="CE36" s="313"/>
      <c r="CF36" s="313"/>
      <c r="CG36" s="313"/>
      <c r="CH36" s="313"/>
      <c r="CI36" s="313"/>
    </row>
    <row r="37" spans="2:87" ht="30" customHeight="1" x14ac:dyDescent="0.25">
      <c r="B37" s="74">
        <f t="shared" si="10"/>
        <v>14</v>
      </c>
      <c r="C37" s="313" t="s">
        <v>376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13"/>
      <c r="BV37" s="313"/>
      <c r="BW37" s="313"/>
      <c r="BX37" s="313"/>
      <c r="BY37" s="313"/>
      <c r="BZ37" s="313"/>
      <c r="CA37" s="313"/>
      <c r="CB37" s="313"/>
      <c r="CC37" s="313"/>
      <c r="CD37" s="313"/>
      <c r="CE37" s="313"/>
      <c r="CF37" s="313"/>
      <c r="CG37" s="313"/>
      <c r="CH37" s="313"/>
      <c r="CI37" s="313"/>
    </row>
    <row r="38" spans="2:87" ht="30" customHeight="1" x14ac:dyDescent="0.25">
      <c r="B38" s="74">
        <f t="shared" si="10"/>
        <v>15</v>
      </c>
      <c r="C38" s="313" t="s">
        <v>377</v>
      </c>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13"/>
      <c r="CH38" s="313"/>
      <c r="CI38" s="313"/>
    </row>
    <row r="39" spans="2:87" ht="30" customHeight="1" x14ac:dyDescent="0.25">
      <c r="B39" s="74">
        <f t="shared" si="10"/>
        <v>16</v>
      </c>
      <c r="C39" s="313" t="s">
        <v>378</v>
      </c>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row>
    <row r="40" spans="2:87" ht="30" customHeight="1" x14ac:dyDescent="0.25">
      <c r="B40" s="74">
        <f t="shared" si="10"/>
        <v>17</v>
      </c>
      <c r="C40" s="313" t="s">
        <v>379</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row>
    <row r="41" spans="2:87" ht="30" customHeight="1" x14ac:dyDescent="0.25">
      <c r="B41" s="74">
        <f t="shared" si="10"/>
        <v>18</v>
      </c>
      <c r="C41" s="313" t="s">
        <v>380</v>
      </c>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row>
    <row r="42" spans="2:87" ht="30" customHeight="1" x14ac:dyDescent="0.25">
      <c r="B42" s="74">
        <f t="shared" si="10"/>
        <v>19</v>
      </c>
      <c r="C42" s="313" t="s">
        <v>381</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row>
    <row r="43" spans="2:87" ht="30" customHeight="1" x14ac:dyDescent="0.25">
      <c r="B43" s="74">
        <f t="shared" si="10"/>
        <v>20</v>
      </c>
      <c r="C43" s="313" t="s">
        <v>382</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row>
    <row r="44" spans="2:87" ht="30" customHeight="1" x14ac:dyDescent="0.25">
      <c r="B44" s="74">
        <f t="shared" si="10"/>
        <v>21</v>
      </c>
      <c r="C44" s="313" t="s">
        <v>383</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3"/>
      <c r="BR44" s="313"/>
      <c r="BS44" s="313"/>
      <c r="BT44" s="313"/>
      <c r="BU44" s="313"/>
      <c r="BV44" s="313"/>
      <c r="BW44" s="313"/>
      <c r="BX44" s="313"/>
      <c r="BY44" s="313"/>
      <c r="BZ44" s="313"/>
      <c r="CA44" s="313"/>
      <c r="CB44" s="313"/>
      <c r="CC44" s="313"/>
      <c r="CD44" s="313"/>
      <c r="CE44" s="313"/>
      <c r="CF44" s="313"/>
      <c r="CG44" s="313"/>
      <c r="CH44" s="313"/>
      <c r="CI44" s="313"/>
    </row>
    <row r="45" spans="2:87" ht="30" customHeight="1" x14ac:dyDescent="0.25">
      <c r="B45" s="74">
        <f t="shared" si="10"/>
        <v>22</v>
      </c>
      <c r="C45" s="313" t="s">
        <v>384</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row>
    <row r="46" spans="2:87" ht="30" customHeight="1" x14ac:dyDescent="0.25">
      <c r="B46" s="74">
        <f t="shared" si="10"/>
        <v>23</v>
      </c>
      <c r="C46" s="313" t="s">
        <v>385</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row>
    <row r="47" spans="2:87" ht="30" customHeight="1" x14ac:dyDescent="0.25">
      <c r="B47" s="74">
        <f t="shared" si="10"/>
        <v>24</v>
      </c>
      <c r="C47" s="313" t="s">
        <v>386</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row>
    <row r="48" spans="2:87" ht="30" customHeight="1" x14ac:dyDescent="0.25">
      <c r="B48" s="74">
        <f t="shared" si="10"/>
        <v>25</v>
      </c>
      <c r="C48" s="313" t="s">
        <v>387</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row>
    <row r="49" spans="2:87" ht="30" customHeight="1" x14ac:dyDescent="0.25">
      <c r="B49" s="74">
        <f t="shared" si="10"/>
        <v>26</v>
      </c>
      <c r="C49" s="313" t="s">
        <v>388</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3"/>
      <c r="BR49" s="313"/>
      <c r="BS49" s="313"/>
      <c r="BT49" s="313"/>
      <c r="BU49" s="313"/>
      <c r="BV49" s="313"/>
      <c r="BW49" s="313"/>
      <c r="BX49" s="313"/>
      <c r="BY49" s="313"/>
      <c r="BZ49" s="313"/>
      <c r="CA49" s="313"/>
      <c r="CB49" s="313"/>
      <c r="CC49" s="313"/>
      <c r="CD49" s="313"/>
      <c r="CE49" s="313"/>
      <c r="CF49" s="313"/>
      <c r="CG49" s="313"/>
      <c r="CH49" s="313"/>
      <c r="CI49" s="313"/>
    </row>
    <row r="50" spans="2:87" ht="30" customHeight="1" x14ac:dyDescent="0.25">
      <c r="B50" s="74">
        <f t="shared" si="10"/>
        <v>27</v>
      </c>
      <c r="C50" s="313" t="s">
        <v>389</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24:CI24"/>
    <mergeCell ref="C25:CI25"/>
    <mergeCell ref="C26:CI26"/>
    <mergeCell ref="I3:K3"/>
    <mergeCell ref="I5:K5"/>
    <mergeCell ref="L3:N3"/>
    <mergeCell ref="L5:N5"/>
    <mergeCell ref="O3:Q3"/>
    <mergeCell ref="O5:Q5"/>
    <mergeCell ref="R3:T3"/>
    <mergeCell ref="C23:CI23"/>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8:CI38"/>
    <mergeCell ref="C27:CI27"/>
    <mergeCell ref="C28:CI28"/>
    <mergeCell ref="C29:CI29"/>
    <mergeCell ref="C30:CI30"/>
    <mergeCell ref="C31:CI31"/>
    <mergeCell ref="C32:CI32"/>
    <mergeCell ref="C33:CI33"/>
    <mergeCell ref="C34:CI34"/>
    <mergeCell ref="C35:CI35"/>
    <mergeCell ref="C36:CI36"/>
    <mergeCell ref="C37:CI37"/>
    <mergeCell ref="C50:CI50"/>
    <mergeCell ref="C39:CI39"/>
    <mergeCell ref="C40:CI40"/>
    <mergeCell ref="C41:CI41"/>
    <mergeCell ref="C42:CI42"/>
    <mergeCell ref="C43:CI43"/>
    <mergeCell ref="C44:CI44"/>
    <mergeCell ref="C45:CI45"/>
    <mergeCell ref="C46:CI46"/>
    <mergeCell ref="C47:CI47"/>
    <mergeCell ref="C48:CI48"/>
    <mergeCell ref="C49:CI4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D3" sqref="D3:D26"/>
    </sheetView>
  </sheetViews>
  <sheetFormatPr defaultColWidth="36.85546875" defaultRowHeight="12.75" customHeight="1" x14ac:dyDescent="0.25"/>
  <cols>
    <col min="1" max="1" width="18.5703125" style="134" customWidth="1"/>
    <col min="2" max="9" width="31.42578125" style="133" customWidth="1"/>
    <col min="10" max="26" width="36.85546875" style="133" customWidth="1"/>
    <col min="27" max="27" width="37" style="133" customWidth="1"/>
    <col min="28" max="34" width="36.85546875" style="133" customWidth="1"/>
    <col min="35" max="43" width="36.85546875" style="134" customWidth="1"/>
    <col min="44" max="44" width="37.140625" style="134" customWidth="1"/>
    <col min="45" max="46" width="36.85546875" style="134" customWidth="1"/>
    <col min="47" max="47" width="36.5703125" style="134" customWidth="1"/>
    <col min="48" max="49" width="36.85546875" style="134" customWidth="1"/>
    <col min="50" max="50" width="36.5703125" style="134" customWidth="1"/>
    <col min="51" max="51" width="37" style="134" customWidth="1"/>
    <col min="52" max="70" width="36.85546875" style="134" customWidth="1"/>
    <col min="71" max="71" width="37" style="134" customWidth="1"/>
    <col min="72" max="89" width="36.85546875" style="134" customWidth="1"/>
    <col min="90" max="90" width="36.5703125" style="134" customWidth="1"/>
    <col min="91" max="103" width="36.85546875" style="134" customWidth="1"/>
    <col min="104" max="104" width="36.5703125" style="134" customWidth="1"/>
    <col min="105" max="107" width="36.85546875" style="134" customWidth="1"/>
    <col min="108" max="108" width="36.5703125" style="134" customWidth="1"/>
    <col min="109" max="116" width="36.85546875" style="134" customWidth="1"/>
    <col min="117" max="117" width="36.5703125" style="134" customWidth="1"/>
    <col min="118" max="255" width="36.85546875" style="134"/>
    <col min="256" max="256" width="18.5703125" style="134" customWidth="1"/>
    <col min="257" max="265" width="31.42578125" style="134" customWidth="1"/>
    <col min="266" max="282" width="36.85546875" style="134" customWidth="1"/>
    <col min="283" max="283" width="37" style="134" customWidth="1"/>
    <col min="284" max="299" width="36.85546875" style="134" customWidth="1"/>
    <col min="300" max="300" width="37.140625" style="134" customWidth="1"/>
    <col min="301" max="302" width="36.85546875" style="134" customWidth="1"/>
    <col min="303" max="303" width="36.5703125" style="134" customWidth="1"/>
    <col min="304" max="305" width="36.85546875" style="134" customWidth="1"/>
    <col min="306" max="306" width="36.5703125" style="134" customWidth="1"/>
    <col min="307" max="307" width="37" style="134" customWidth="1"/>
    <col min="308" max="326" width="36.85546875" style="134" customWidth="1"/>
    <col min="327" max="327" width="37" style="134" customWidth="1"/>
    <col min="328" max="345" width="36.85546875" style="134" customWidth="1"/>
    <col min="346" max="346" width="36.5703125" style="134" customWidth="1"/>
    <col min="347" max="359" width="36.85546875" style="134" customWidth="1"/>
    <col min="360" max="360" width="36.5703125" style="134" customWidth="1"/>
    <col min="361" max="363" width="36.85546875" style="134" customWidth="1"/>
    <col min="364" max="364" width="36.5703125" style="134" customWidth="1"/>
    <col min="365" max="372" width="36.85546875" style="134" customWidth="1"/>
    <col min="373" max="373" width="36.5703125" style="134" customWidth="1"/>
    <col min="374" max="511" width="36.85546875" style="134"/>
    <col min="512" max="512" width="18.5703125" style="134" customWidth="1"/>
    <col min="513" max="521" width="31.42578125" style="134" customWidth="1"/>
    <col min="522" max="538" width="36.85546875" style="134" customWidth="1"/>
    <col min="539" max="539" width="37" style="134" customWidth="1"/>
    <col min="540" max="555" width="36.85546875" style="134" customWidth="1"/>
    <col min="556" max="556" width="37.140625" style="134" customWidth="1"/>
    <col min="557" max="558" width="36.85546875" style="134" customWidth="1"/>
    <col min="559" max="559" width="36.5703125" style="134" customWidth="1"/>
    <col min="560" max="561" width="36.85546875" style="134" customWidth="1"/>
    <col min="562" max="562" width="36.5703125" style="134" customWidth="1"/>
    <col min="563" max="563" width="37" style="134" customWidth="1"/>
    <col min="564" max="582" width="36.85546875" style="134" customWidth="1"/>
    <col min="583" max="583" width="37" style="134" customWidth="1"/>
    <col min="584" max="601" width="36.85546875" style="134" customWidth="1"/>
    <col min="602" max="602" width="36.5703125" style="134" customWidth="1"/>
    <col min="603" max="615" width="36.85546875" style="134" customWidth="1"/>
    <col min="616" max="616" width="36.5703125" style="134" customWidth="1"/>
    <col min="617" max="619" width="36.85546875" style="134" customWidth="1"/>
    <col min="620" max="620" width="36.5703125" style="134" customWidth="1"/>
    <col min="621" max="628" width="36.85546875" style="134" customWidth="1"/>
    <col min="629" max="629" width="36.5703125" style="134" customWidth="1"/>
    <col min="630" max="767" width="36.85546875" style="134"/>
    <col min="768" max="768" width="18.5703125" style="134" customWidth="1"/>
    <col min="769" max="777" width="31.42578125" style="134" customWidth="1"/>
    <col min="778" max="794" width="36.85546875" style="134" customWidth="1"/>
    <col min="795" max="795" width="37" style="134" customWidth="1"/>
    <col min="796" max="811" width="36.85546875" style="134" customWidth="1"/>
    <col min="812" max="812" width="37.140625" style="134" customWidth="1"/>
    <col min="813" max="814" width="36.85546875" style="134" customWidth="1"/>
    <col min="815" max="815" width="36.5703125" style="134" customWidth="1"/>
    <col min="816" max="817" width="36.85546875" style="134" customWidth="1"/>
    <col min="818" max="818" width="36.5703125" style="134" customWidth="1"/>
    <col min="819" max="819" width="37" style="134" customWidth="1"/>
    <col min="820" max="838" width="36.85546875" style="134" customWidth="1"/>
    <col min="839" max="839" width="37" style="134" customWidth="1"/>
    <col min="840" max="857" width="36.85546875" style="134" customWidth="1"/>
    <col min="858" max="858" width="36.5703125" style="134" customWidth="1"/>
    <col min="859" max="871" width="36.85546875" style="134" customWidth="1"/>
    <col min="872" max="872" width="36.5703125" style="134" customWidth="1"/>
    <col min="873" max="875" width="36.85546875" style="134" customWidth="1"/>
    <col min="876" max="876" width="36.5703125" style="134" customWidth="1"/>
    <col min="877" max="884" width="36.85546875" style="134" customWidth="1"/>
    <col min="885" max="885" width="36.5703125" style="134" customWidth="1"/>
    <col min="886" max="1023" width="36.85546875" style="134"/>
    <col min="1024" max="1024" width="18.5703125" style="134" customWidth="1"/>
    <col min="1025" max="1033" width="31.42578125" style="134" customWidth="1"/>
    <col min="1034" max="1050" width="36.85546875" style="134" customWidth="1"/>
    <col min="1051" max="1051" width="37" style="134" customWidth="1"/>
    <col min="1052" max="1067" width="36.85546875" style="134" customWidth="1"/>
    <col min="1068" max="1068" width="37.140625" style="134" customWidth="1"/>
    <col min="1069" max="1070" width="36.85546875" style="134" customWidth="1"/>
    <col min="1071" max="1071" width="36.5703125" style="134" customWidth="1"/>
    <col min="1072" max="1073" width="36.85546875" style="134" customWidth="1"/>
    <col min="1074" max="1074" width="36.5703125" style="134" customWidth="1"/>
    <col min="1075" max="1075" width="37" style="134" customWidth="1"/>
    <col min="1076" max="1094" width="36.85546875" style="134" customWidth="1"/>
    <col min="1095" max="1095" width="37" style="134" customWidth="1"/>
    <col min="1096" max="1113" width="36.85546875" style="134" customWidth="1"/>
    <col min="1114" max="1114" width="36.5703125" style="134" customWidth="1"/>
    <col min="1115" max="1127" width="36.85546875" style="134" customWidth="1"/>
    <col min="1128" max="1128" width="36.5703125" style="134" customWidth="1"/>
    <col min="1129" max="1131" width="36.85546875" style="134" customWidth="1"/>
    <col min="1132" max="1132" width="36.5703125" style="134" customWidth="1"/>
    <col min="1133" max="1140" width="36.85546875" style="134" customWidth="1"/>
    <col min="1141" max="1141" width="36.5703125" style="134" customWidth="1"/>
    <col min="1142" max="1279" width="36.85546875" style="134"/>
    <col min="1280" max="1280" width="18.5703125" style="134" customWidth="1"/>
    <col min="1281" max="1289" width="31.42578125" style="134" customWidth="1"/>
    <col min="1290" max="1306" width="36.85546875" style="134" customWidth="1"/>
    <col min="1307" max="1307" width="37" style="134" customWidth="1"/>
    <col min="1308" max="1323" width="36.85546875" style="134" customWidth="1"/>
    <col min="1324" max="1324" width="37.140625" style="134" customWidth="1"/>
    <col min="1325" max="1326" width="36.85546875" style="134" customWidth="1"/>
    <col min="1327" max="1327" width="36.5703125" style="134" customWidth="1"/>
    <col min="1328" max="1329" width="36.85546875" style="134" customWidth="1"/>
    <col min="1330" max="1330" width="36.5703125" style="134" customWidth="1"/>
    <col min="1331" max="1331" width="37" style="134" customWidth="1"/>
    <col min="1332" max="1350" width="36.85546875" style="134" customWidth="1"/>
    <col min="1351" max="1351" width="37" style="134" customWidth="1"/>
    <col min="1352" max="1369" width="36.85546875" style="134" customWidth="1"/>
    <col min="1370" max="1370" width="36.5703125" style="134" customWidth="1"/>
    <col min="1371" max="1383" width="36.85546875" style="134" customWidth="1"/>
    <col min="1384" max="1384" width="36.5703125" style="134" customWidth="1"/>
    <col min="1385" max="1387" width="36.85546875" style="134" customWidth="1"/>
    <col min="1388" max="1388" width="36.5703125" style="134" customWidth="1"/>
    <col min="1389" max="1396" width="36.85546875" style="134" customWidth="1"/>
    <col min="1397" max="1397" width="36.5703125" style="134" customWidth="1"/>
    <col min="1398" max="1535" width="36.85546875" style="134"/>
    <col min="1536" max="1536" width="18.5703125" style="134" customWidth="1"/>
    <col min="1537" max="1545" width="31.42578125" style="134" customWidth="1"/>
    <col min="1546" max="1562" width="36.85546875" style="134" customWidth="1"/>
    <col min="1563" max="1563" width="37" style="134" customWidth="1"/>
    <col min="1564" max="1579" width="36.85546875" style="134" customWidth="1"/>
    <col min="1580" max="1580" width="37.140625" style="134" customWidth="1"/>
    <col min="1581" max="1582" width="36.85546875" style="134" customWidth="1"/>
    <col min="1583" max="1583" width="36.5703125" style="134" customWidth="1"/>
    <col min="1584" max="1585" width="36.85546875" style="134" customWidth="1"/>
    <col min="1586" max="1586" width="36.5703125" style="134" customWidth="1"/>
    <col min="1587" max="1587" width="37" style="134" customWidth="1"/>
    <col min="1588" max="1606" width="36.85546875" style="134" customWidth="1"/>
    <col min="1607" max="1607" width="37" style="134" customWidth="1"/>
    <col min="1608" max="1625" width="36.85546875" style="134" customWidth="1"/>
    <col min="1626" max="1626" width="36.5703125" style="134" customWidth="1"/>
    <col min="1627" max="1639" width="36.85546875" style="134" customWidth="1"/>
    <col min="1640" max="1640" width="36.5703125" style="134" customWidth="1"/>
    <col min="1641" max="1643" width="36.85546875" style="134" customWidth="1"/>
    <col min="1644" max="1644" width="36.5703125" style="134" customWidth="1"/>
    <col min="1645" max="1652" width="36.85546875" style="134" customWidth="1"/>
    <col min="1653" max="1653" width="36.5703125" style="134" customWidth="1"/>
    <col min="1654" max="1791" width="36.85546875" style="134"/>
    <col min="1792" max="1792" width="18.5703125" style="134" customWidth="1"/>
    <col min="1793" max="1801" width="31.42578125" style="134" customWidth="1"/>
    <col min="1802" max="1818" width="36.85546875" style="134" customWidth="1"/>
    <col min="1819" max="1819" width="37" style="134" customWidth="1"/>
    <col min="1820" max="1835" width="36.85546875" style="134" customWidth="1"/>
    <col min="1836" max="1836" width="37.140625" style="134" customWidth="1"/>
    <col min="1837" max="1838" width="36.85546875" style="134" customWidth="1"/>
    <col min="1839" max="1839" width="36.5703125" style="134" customWidth="1"/>
    <col min="1840" max="1841" width="36.85546875" style="134" customWidth="1"/>
    <col min="1842" max="1842" width="36.5703125" style="134" customWidth="1"/>
    <col min="1843" max="1843" width="37" style="134" customWidth="1"/>
    <col min="1844" max="1862" width="36.85546875" style="134" customWidth="1"/>
    <col min="1863" max="1863" width="37" style="134" customWidth="1"/>
    <col min="1864" max="1881" width="36.85546875" style="134" customWidth="1"/>
    <col min="1882" max="1882" width="36.5703125" style="134" customWidth="1"/>
    <col min="1883" max="1895" width="36.85546875" style="134" customWidth="1"/>
    <col min="1896" max="1896" width="36.5703125" style="134" customWidth="1"/>
    <col min="1897" max="1899" width="36.85546875" style="134" customWidth="1"/>
    <col min="1900" max="1900" width="36.5703125" style="134" customWidth="1"/>
    <col min="1901" max="1908" width="36.85546875" style="134" customWidth="1"/>
    <col min="1909" max="1909" width="36.5703125" style="134" customWidth="1"/>
    <col min="1910" max="2047" width="36.85546875" style="134"/>
    <col min="2048" max="2048" width="18.5703125" style="134" customWidth="1"/>
    <col min="2049" max="2057" width="31.42578125" style="134" customWidth="1"/>
    <col min="2058" max="2074" width="36.85546875" style="134" customWidth="1"/>
    <col min="2075" max="2075" width="37" style="134" customWidth="1"/>
    <col min="2076" max="2091" width="36.85546875" style="134" customWidth="1"/>
    <col min="2092" max="2092" width="37.140625" style="134" customWidth="1"/>
    <col min="2093" max="2094" width="36.85546875" style="134" customWidth="1"/>
    <col min="2095" max="2095" width="36.5703125" style="134" customWidth="1"/>
    <col min="2096" max="2097" width="36.85546875" style="134" customWidth="1"/>
    <col min="2098" max="2098" width="36.5703125" style="134" customWidth="1"/>
    <col min="2099" max="2099" width="37" style="134" customWidth="1"/>
    <col min="2100" max="2118" width="36.85546875" style="134" customWidth="1"/>
    <col min="2119" max="2119" width="37" style="134" customWidth="1"/>
    <col min="2120" max="2137" width="36.85546875" style="134" customWidth="1"/>
    <col min="2138" max="2138" width="36.5703125" style="134" customWidth="1"/>
    <col min="2139" max="2151" width="36.85546875" style="134" customWidth="1"/>
    <col min="2152" max="2152" width="36.5703125" style="134" customWidth="1"/>
    <col min="2153" max="2155" width="36.85546875" style="134" customWidth="1"/>
    <col min="2156" max="2156" width="36.5703125" style="134" customWidth="1"/>
    <col min="2157" max="2164" width="36.85546875" style="134" customWidth="1"/>
    <col min="2165" max="2165" width="36.5703125" style="134" customWidth="1"/>
    <col min="2166" max="2303" width="36.85546875" style="134"/>
    <col min="2304" max="2304" width="18.5703125" style="134" customWidth="1"/>
    <col min="2305" max="2313" width="31.42578125" style="134" customWidth="1"/>
    <col min="2314" max="2330" width="36.85546875" style="134" customWidth="1"/>
    <col min="2331" max="2331" width="37" style="134" customWidth="1"/>
    <col min="2332" max="2347" width="36.85546875" style="134" customWidth="1"/>
    <col min="2348" max="2348" width="37.140625" style="134" customWidth="1"/>
    <col min="2349" max="2350" width="36.85546875" style="134" customWidth="1"/>
    <col min="2351" max="2351" width="36.5703125" style="134" customWidth="1"/>
    <col min="2352" max="2353" width="36.85546875" style="134" customWidth="1"/>
    <col min="2354" max="2354" width="36.5703125" style="134" customWidth="1"/>
    <col min="2355" max="2355" width="37" style="134" customWidth="1"/>
    <col min="2356" max="2374" width="36.85546875" style="134" customWidth="1"/>
    <col min="2375" max="2375" width="37" style="134" customWidth="1"/>
    <col min="2376" max="2393" width="36.85546875" style="134" customWidth="1"/>
    <col min="2394" max="2394" width="36.5703125" style="134" customWidth="1"/>
    <col min="2395" max="2407" width="36.85546875" style="134" customWidth="1"/>
    <col min="2408" max="2408" width="36.5703125" style="134" customWidth="1"/>
    <col min="2409" max="2411" width="36.85546875" style="134" customWidth="1"/>
    <col min="2412" max="2412" width="36.5703125" style="134" customWidth="1"/>
    <col min="2413" max="2420" width="36.85546875" style="134" customWidth="1"/>
    <col min="2421" max="2421" width="36.5703125" style="134" customWidth="1"/>
    <col min="2422" max="2559" width="36.85546875" style="134"/>
    <col min="2560" max="2560" width="18.5703125" style="134" customWidth="1"/>
    <col min="2561" max="2569" width="31.42578125" style="134" customWidth="1"/>
    <col min="2570" max="2586" width="36.85546875" style="134" customWidth="1"/>
    <col min="2587" max="2587" width="37" style="134" customWidth="1"/>
    <col min="2588" max="2603" width="36.85546875" style="134" customWidth="1"/>
    <col min="2604" max="2604" width="37.140625" style="134" customWidth="1"/>
    <col min="2605" max="2606" width="36.85546875" style="134" customWidth="1"/>
    <col min="2607" max="2607" width="36.5703125" style="134" customWidth="1"/>
    <col min="2608" max="2609" width="36.85546875" style="134" customWidth="1"/>
    <col min="2610" max="2610" width="36.5703125" style="134" customWidth="1"/>
    <col min="2611" max="2611" width="37" style="134" customWidth="1"/>
    <col min="2612" max="2630" width="36.85546875" style="134" customWidth="1"/>
    <col min="2631" max="2631" width="37" style="134" customWidth="1"/>
    <col min="2632" max="2649" width="36.85546875" style="134" customWidth="1"/>
    <col min="2650" max="2650" width="36.5703125" style="134" customWidth="1"/>
    <col min="2651" max="2663" width="36.85546875" style="134" customWidth="1"/>
    <col min="2664" max="2664" width="36.5703125" style="134" customWidth="1"/>
    <col min="2665" max="2667" width="36.85546875" style="134" customWidth="1"/>
    <col min="2668" max="2668" width="36.5703125" style="134" customWidth="1"/>
    <col min="2669" max="2676" width="36.85546875" style="134" customWidth="1"/>
    <col min="2677" max="2677" width="36.5703125" style="134" customWidth="1"/>
    <col min="2678" max="2815" width="36.85546875" style="134"/>
    <col min="2816" max="2816" width="18.5703125" style="134" customWidth="1"/>
    <col min="2817" max="2825" width="31.42578125" style="134" customWidth="1"/>
    <col min="2826" max="2842" width="36.85546875" style="134" customWidth="1"/>
    <col min="2843" max="2843" width="37" style="134" customWidth="1"/>
    <col min="2844" max="2859" width="36.85546875" style="134" customWidth="1"/>
    <col min="2860" max="2860" width="37.140625" style="134" customWidth="1"/>
    <col min="2861" max="2862" width="36.85546875" style="134" customWidth="1"/>
    <col min="2863" max="2863" width="36.5703125" style="134" customWidth="1"/>
    <col min="2864" max="2865" width="36.85546875" style="134" customWidth="1"/>
    <col min="2866" max="2866" width="36.5703125" style="134" customWidth="1"/>
    <col min="2867" max="2867" width="37" style="134" customWidth="1"/>
    <col min="2868" max="2886" width="36.85546875" style="134" customWidth="1"/>
    <col min="2887" max="2887" width="37" style="134" customWidth="1"/>
    <col min="2888" max="2905" width="36.85546875" style="134" customWidth="1"/>
    <col min="2906" max="2906" width="36.5703125" style="134" customWidth="1"/>
    <col min="2907" max="2919" width="36.85546875" style="134" customWidth="1"/>
    <col min="2920" max="2920" width="36.5703125" style="134" customWidth="1"/>
    <col min="2921" max="2923" width="36.85546875" style="134" customWidth="1"/>
    <col min="2924" max="2924" width="36.5703125" style="134" customWidth="1"/>
    <col min="2925" max="2932" width="36.85546875" style="134" customWidth="1"/>
    <col min="2933" max="2933" width="36.5703125" style="134" customWidth="1"/>
    <col min="2934" max="3071" width="36.85546875" style="134"/>
    <col min="3072" max="3072" width="18.5703125" style="134" customWidth="1"/>
    <col min="3073" max="3081" width="31.42578125" style="134" customWidth="1"/>
    <col min="3082" max="3098" width="36.85546875" style="134" customWidth="1"/>
    <col min="3099" max="3099" width="37" style="134" customWidth="1"/>
    <col min="3100" max="3115" width="36.85546875" style="134" customWidth="1"/>
    <col min="3116" max="3116" width="37.140625" style="134" customWidth="1"/>
    <col min="3117" max="3118" width="36.85546875" style="134" customWidth="1"/>
    <col min="3119" max="3119" width="36.5703125" style="134" customWidth="1"/>
    <col min="3120" max="3121" width="36.85546875" style="134" customWidth="1"/>
    <col min="3122" max="3122" width="36.5703125" style="134" customWidth="1"/>
    <col min="3123" max="3123" width="37" style="134" customWidth="1"/>
    <col min="3124" max="3142" width="36.85546875" style="134" customWidth="1"/>
    <col min="3143" max="3143" width="37" style="134" customWidth="1"/>
    <col min="3144" max="3161" width="36.85546875" style="134" customWidth="1"/>
    <col min="3162" max="3162" width="36.5703125" style="134" customWidth="1"/>
    <col min="3163" max="3175" width="36.85546875" style="134" customWidth="1"/>
    <col min="3176" max="3176" width="36.5703125" style="134" customWidth="1"/>
    <col min="3177" max="3179" width="36.85546875" style="134" customWidth="1"/>
    <col min="3180" max="3180" width="36.5703125" style="134" customWidth="1"/>
    <col min="3181" max="3188" width="36.85546875" style="134" customWidth="1"/>
    <col min="3189" max="3189" width="36.5703125" style="134" customWidth="1"/>
    <col min="3190" max="3327" width="36.85546875" style="134"/>
    <col min="3328" max="3328" width="18.5703125" style="134" customWidth="1"/>
    <col min="3329" max="3337" width="31.42578125" style="134" customWidth="1"/>
    <col min="3338" max="3354" width="36.85546875" style="134" customWidth="1"/>
    <col min="3355" max="3355" width="37" style="134" customWidth="1"/>
    <col min="3356" max="3371" width="36.85546875" style="134" customWidth="1"/>
    <col min="3372" max="3372" width="37.140625" style="134" customWidth="1"/>
    <col min="3373" max="3374" width="36.85546875" style="134" customWidth="1"/>
    <col min="3375" max="3375" width="36.5703125" style="134" customWidth="1"/>
    <col min="3376" max="3377" width="36.85546875" style="134" customWidth="1"/>
    <col min="3378" max="3378" width="36.5703125" style="134" customWidth="1"/>
    <col min="3379" max="3379" width="37" style="134" customWidth="1"/>
    <col min="3380" max="3398" width="36.85546875" style="134" customWidth="1"/>
    <col min="3399" max="3399" width="37" style="134" customWidth="1"/>
    <col min="3400" max="3417" width="36.85546875" style="134" customWidth="1"/>
    <col min="3418" max="3418" width="36.5703125" style="134" customWidth="1"/>
    <col min="3419" max="3431" width="36.85546875" style="134" customWidth="1"/>
    <col min="3432" max="3432" width="36.5703125" style="134" customWidth="1"/>
    <col min="3433" max="3435" width="36.85546875" style="134" customWidth="1"/>
    <col min="3436" max="3436" width="36.5703125" style="134" customWidth="1"/>
    <col min="3437" max="3444" width="36.85546875" style="134" customWidth="1"/>
    <col min="3445" max="3445" width="36.5703125" style="134" customWidth="1"/>
    <col min="3446" max="3583" width="36.85546875" style="134"/>
    <col min="3584" max="3584" width="18.5703125" style="134" customWidth="1"/>
    <col min="3585" max="3593" width="31.42578125" style="134" customWidth="1"/>
    <col min="3594" max="3610" width="36.85546875" style="134" customWidth="1"/>
    <col min="3611" max="3611" width="37" style="134" customWidth="1"/>
    <col min="3612" max="3627" width="36.85546875" style="134" customWidth="1"/>
    <col min="3628" max="3628" width="37.140625" style="134" customWidth="1"/>
    <col min="3629" max="3630" width="36.85546875" style="134" customWidth="1"/>
    <col min="3631" max="3631" width="36.5703125" style="134" customWidth="1"/>
    <col min="3632" max="3633" width="36.85546875" style="134" customWidth="1"/>
    <col min="3634" max="3634" width="36.5703125" style="134" customWidth="1"/>
    <col min="3635" max="3635" width="37" style="134" customWidth="1"/>
    <col min="3636" max="3654" width="36.85546875" style="134" customWidth="1"/>
    <col min="3655" max="3655" width="37" style="134" customWidth="1"/>
    <col min="3656" max="3673" width="36.85546875" style="134" customWidth="1"/>
    <col min="3674" max="3674" width="36.5703125" style="134" customWidth="1"/>
    <col min="3675" max="3687" width="36.85546875" style="134" customWidth="1"/>
    <col min="3688" max="3688" width="36.5703125" style="134" customWidth="1"/>
    <col min="3689" max="3691" width="36.85546875" style="134" customWidth="1"/>
    <col min="3692" max="3692" width="36.5703125" style="134" customWidth="1"/>
    <col min="3693" max="3700" width="36.85546875" style="134" customWidth="1"/>
    <col min="3701" max="3701" width="36.5703125" style="134" customWidth="1"/>
    <col min="3702" max="3839" width="36.85546875" style="134"/>
    <col min="3840" max="3840" width="18.5703125" style="134" customWidth="1"/>
    <col min="3841" max="3849" width="31.42578125" style="134" customWidth="1"/>
    <col min="3850" max="3866" width="36.85546875" style="134" customWidth="1"/>
    <col min="3867" max="3867" width="37" style="134" customWidth="1"/>
    <col min="3868" max="3883" width="36.85546875" style="134" customWidth="1"/>
    <col min="3884" max="3884" width="37.140625" style="134" customWidth="1"/>
    <col min="3885" max="3886" width="36.85546875" style="134" customWidth="1"/>
    <col min="3887" max="3887" width="36.5703125" style="134" customWidth="1"/>
    <col min="3888" max="3889" width="36.85546875" style="134" customWidth="1"/>
    <col min="3890" max="3890" width="36.5703125" style="134" customWidth="1"/>
    <col min="3891" max="3891" width="37" style="134" customWidth="1"/>
    <col min="3892" max="3910" width="36.85546875" style="134" customWidth="1"/>
    <col min="3911" max="3911" width="37" style="134" customWidth="1"/>
    <col min="3912" max="3929" width="36.85546875" style="134" customWidth="1"/>
    <col min="3930" max="3930" width="36.5703125" style="134" customWidth="1"/>
    <col min="3931" max="3943" width="36.85546875" style="134" customWidth="1"/>
    <col min="3944" max="3944" width="36.5703125" style="134" customWidth="1"/>
    <col min="3945" max="3947" width="36.85546875" style="134" customWidth="1"/>
    <col min="3948" max="3948" width="36.5703125" style="134" customWidth="1"/>
    <col min="3949" max="3956" width="36.85546875" style="134" customWidth="1"/>
    <col min="3957" max="3957" width="36.5703125" style="134" customWidth="1"/>
    <col min="3958" max="4095" width="36.85546875" style="134"/>
    <col min="4096" max="4096" width="18.5703125" style="134" customWidth="1"/>
    <col min="4097" max="4105" width="31.42578125" style="134" customWidth="1"/>
    <col min="4106" max="4122" width="36.85546875" style="134" customWidth="1"/>
    <col min="4123" max="4123" width="37" style="134" customWidth="1"/>
    <col min="4124" max="4139" width="36.85546875" style="134" customWidth="1"/>
    <col min="4140" max="4140" width="37.140625" style="134" customWidth="1"/>
    <col min="4141" max="4142" width="36.85546875" style="134" customWidth="1"/>
    <col min="4143" max="4143" width="36.5703125" style="134" customWidth="1"/>
    <col min="4144" max="4145" width="36.85546875" style="134" customWidth="1"/>
    <col min="4146" max="4146" width="36.5703125" style="134" customWidth="1"/>
    <col min="4147" max="4147" width="37" style="134" customWidth="1"/>
    <col min="4148" max="4166" width="36.85546875" style="134" customWidth="1"/>
    <col min="4167" max="4167" width="37" style="134" customWidth="1"/>
    <col min="4168" max="4185" width="36.85546875" style="134" customWidth="1"/>
    <col min="4186" max="4186" width="36.5703125" style="134" customWidth="1"/>
    <col min="4187" max="4199" width="36.85546875" style="134" customWidth="1"/>
    <col min="4200" max="4200" width="36.5703125" style="134" customWidth="1"/>
    <col min="4201" max="4203" width="36.85546875" style="134" customWidth="1"/>
    <col min="4204" max="4204" width="36.5703125" style="134" customWidth="1"/>
    <col min="4205" max="4212" width="36.85546875" style="134" customWidth="1"/>
    <col min="4213" max="4213" width="36.5703125" style="134" customWidth="1"/>
    <col min="4214" max="4351" width="36.85546875" style="134"/>
    <col min="4352" max="4352" width="18.5703125" style="134" customWidth="1"/>
    <col min="4353" max="4361" width="31.42578125" style="134" customWidth="1"/>
    <col min="4362" max="4378" width="36.85546875" style="134" customWidth="1"/>
    <col min="4379" max="4379" width="37" style="134" customWidth="1"/>
    <col min="4380" max="4395" width="36.85546875" style="134" customWidth="1"/>
    <col min="4396" max="4396" width="37.140625" style="134" customWidth="1"/>
    <col min="4397" max="4398" width="36.85546875" style="134" customWidth="1"/>
    <col min="4399" max="4399" width="36.5703125" style="134" customWidth="1"/>
    <col min="4400" max="4401" width="36.85546875" style="134" customWidth="1"/>
    <col min="4402" max="4402" width="36.5703125" style="134" customWidth="1"/>
    <col min="4403" max="4403" width="37" style="134" customWidth="1"/>
    <col min="4404" max="4422" width="36.85546875" style="134" customWidth="1"/>
    <col min="4423" max="4423" width="37" style="134" customWidth="1"/>
    <col min="4424" max="4441" width="36.85546875" style="134" customWidth="1"/>
    <col min="4442" max="4442" width="36.5703125" style="134" customWidth="1"/>
    <col min="4443" max="4455" width="36.85546875" style="134" customWidth="1"/>
    <col min="4456" max="4456" width="36.5703125" style="134" customWidth="1"/>
    <col min="4457" max="4459" width="36.85546875" style="134" customWidth="1"/>
    <col min="4460" max="4460" width="36.5703125" style="134" customWidth="1"/>
    <col min="4461" max="4468" width="36.85546875" style="134" customWidth="1"/>
    <col min="4469" max="4469" width="36.5703125" style="134" customWidth="1"/>
    <col min="4470" max="4607" width="36.85546875" style="134"/>
    <col min="4608" max="4608" width="18.5703125" style="134" customWidth="1"/>
    <col min="4609" max="4617" width="31.42578125" style="134" customWidth="1"/>
    <col min="4618" max="4634" width="36.85546875" style="134" customWidth="1"/>
    <col min="4635" max="4635" width="37" style="134" customWidth="1"/>
    <col min="4636" max="4651" width="36.85546875" style="134" customWidth="1"/>
    <col min="4652" max="4652" width="37.140625" style="134" customWidth="1"/>
    <col min="4653" max="4654" width="36.85546875" style="134" customWidth="1"/>
    <col min="4655" max="4655" width="36.5703125" style="134" customWidth="1"/>
    <col min="4656" max="4657" width="36.85546875" style="134" customWidth="1"/>
    <col min="4658" max="4658" width="36.5703125" style="134" customWidth="1"/>
    <col min="4659" max="4659" width="37" style="134" customWidth="1"/>
    <col min="4660" max="4678" width="36.85546875" style="134" customWidth="1"/>
    <col min="4679" max="4679" width="37" style="134" customWidth="1"/>
    <col min="4680" max="4697" width="36.85546875" style="134" customWidth="1"/>
    <col min="4698" max="4698" width="36.5703125" style="134" customWidth="1"/>
    <col min="4699" max="4711" width="36.85546875" style="134" customWidth="1"/>
    <col min="4712" max="4712" width="36.5703125" style="134" customWidth="1"/>
    <col min="4713" max="4715" width="36.85546875" style="134" customWidth="1"/>
    <col min="4716" max="4716" width="36.5703125" style="134" customWidth="1"/>
    <col min="4717" max="4724" width="36.85546875" style="134" customWidth="1"/>
    <col min="4725" max="4725" width="36.5703125" style="134" customWidth="1"/>
    <col min="4726" max="4863" width="36.85546875" style="134"/>
    <col min="4864" max="4864" width="18.5703125" style="134" customWidth="1"/>
    <col min="4865" max="4873" width="31.42578125" style="134" customWidth="1"/>
    <col min="4874" max="4890" width="36.85546875" style="134" customWidth="1"/>
    <col min="4891" max="4891" width="37" style="134" customWidth="1"/>
    <col min="4892" max="4907" width="36.85546875" style="134" customWidth="1"/>
    <col min="4908" max="4908" width="37.140625" style="134" customWidth="1"/>
    <col min="4909" max="4910" width="36.85546875" style="134" customWidth="1"/>
    <col min="4911" max="4911" width="36.5703125" style="134" customWidth="1"/>
    <col min="4912" max="4913" width="36.85546875" style="134" customWidth="1"/>
    <col min="4914" max="4914" width="36.5703125" style="134" customWidth="1"/>
    <col min="4915" max="4915" width="37" style="134" customWidth="1"/>
    <col min="4916" max="4934" width="36.85546875" style="134" customWidth="1"/>
    <col min="4935" max="4935" width="37" style="134" customWidth="1"/>
    <col min="4936" max="4953" width="36.85546875" style="134" customWidth="1"/>
    <col min="4954" max="4954" width="36.5703125" style="134" customWidth="1"/>
    <col min="4955" max="4967" width="36.85546875" style="134" customWidth="1"/>
    <col min="4968" max="4968" width="36.5703125" style="134" customWidth="1"/>
    <col min="4969" max="4971" width="36.85546875" style="134" customWidth="1"/>
    <col min="4972" max="4972" width="36.5703125" style="134" customWidth="1"/>
    <col min="4973" max="4980" width="36.85546875" style="134" customWidth="1"/>
    <col min="4981" max="4981" width="36.5703125" style="134" customWidth="1"/>
    <col min="4982" max="5119" width="36.85546875" style="134"/>
    <col min="5120" max="5120" width="18.5703125" style="134" customWidth="1"/>
    <col min="5121" max="5129" width="31.42578125" style="134" customWidth="1"/>
    <col min="5130" max="5146" width="36.85546875" style="134" customWidth="1"/>
    <col min="5147" max="5147" width="37" style="134" customWidth="1"/>
    <col min="5148" max="5163" width="36.85546875" style="134" customWidth="1"/>
    <col min="5164" max="5164" width="37.140625" style="134" customWidth="1"/>
    <col min="5165" max="5166" width="36.85546875" style="134" customWidth="1"/>
    <col min="5167" max="5167" width="36.5703125" style="134" customWidth="1"/>
    <col min="5168" max="5169" width="36.85546875" style="134" customWidth="1"/>
    <col min="5170" max="5170" width="36.5703125" style="134" customWidth="1"/>
    <col min="5171" max="5171" width="37" style="134" customWidth="1"/>
    <col min="5172" max="5190" width="36.85546875" style="134" customWidth="1"/>
    <col min="5191" max="5191" width="37" style="134" customWidth="1"/>
    <col min="5192" max="5209" width="36.85546875" style="134" customWidth="1"/>
    <col min="5210" max="5210" width="36.5703125" style="134" customWidth="1"/>
    <col min="5211" max="5223" width="36.85546875" style="134" customWidth="1"/>
    <col min="5224" max="5224" width="36.5703125" style="134" customWidth="1"/>
    <col min="5225" max="5227" width="36.85546875" style="134" customWidth="1"/>
    <col min="5228" max="5228" width="36.5703125" style="134" customWidth="1"/>
    <col min="5229" max="5236" width="36.85546875" style="134" customWidth="1"/>
    <col min="5237" max="5237" width="36.5703125" style="134" customWidth="1"/>
    <col min="5238" max="5375" width="36.85546875" style="134"/>
    <col min="5376" max="5376" width="18.5703125" style="134" customWidth="1"/>
    <col min="5377" max="5385" width="31.42578125" style="134" customWidth="1"/>
    <col min="5386" max="5402" width="36.85546875" style="134" customWidth="1"/>
    <col min="5403" max="5403" width="37" style="134" customWidth="1"/>
    <col min="5404" max="5419" width="36.85546875" style="134" customWidth="1"/>
    <col min="5420" max="5420" width="37.140625" style="134" customWidth="1"/>
    <col min="5421" max="5422" width="36.85546875" style="134" customWidth="1"/>
    <col min="5423" max="5423" width="36.5703125" style="134" customWidth="1"/>
    <col min="5424" max="5425" width="36.85546875" style="134" customWidth="1"/>
    <col min="5426" max="5426" width="36.5703125" style="134" customWidth="1"/>
    <col min="5427" max="5427" width="37" style="134" customWidth="1"/>
    <col min="5428" max="5446" width="36.85546875" style="134" customWidth="1"/>
    <col min="5447" max="5447" width="37" style="134" customWidth="1"/>
    <col min="5448" max="5465" width="36.85546875" style="134" customWidth="1"/>
    <col min="5466" max="5466" width="36.5703125" style="134" customWidth="1"/>
    <col min="5467" max="5479" width="36.85546875" style="134" customWidth="1"/>
    <col min="5480" max="5480" width="36.5703125" style="134" customWidth="1"/>
    <col min="5481" max="5483" width="36.85546875" style="134" customWidth="1"/>
    <col min="5484" max="5484" width="36.5703125" style="134" customWidth="1"/>
    <col min="5485" max="5492" width="36.85546875" style="134" customWidth="1"/>
    <col min="5493" max="5493" width="36.5703125" style="134" customWidth="1"/>
    <col min="5494" max="5631" width="36.85546875" style="134"/>
    <col min="5632" max="5632" width="18.5703125" style="134" customWidth="1"/>
    <col min="5633" max="5641" width="31.42578125" style="134" customWidth="1"/>
    <col min="5642" max="5658" width="36.85546875" style="134" customWidth="1"/>
    <col min="5659" max="5659" width="37" style="134" customWidth="1"/>
    <col min="5660" max="5675" width="36.85546875" style="134" customWidth="1"/>
    <col min="5676" max="5676" width="37.140625" style="134" customWidth="1"/>
    <col min="5677" max="5678" width="36.85546875" style="134" customWidth="1"/>
    <col min="5679" max="5679" width="36.5703125" style="134" customWidth="1"/>
    <col min="5680" max="5681" width="36.85546875" style="134" customWidth="1"/>
    <col min="5682" max="5682" width="36.5703125" style="134" customWidth="1"/>
    <col min="5683" max="5683" width="37" style="134" customWidth="1"/>
    <col min="5684" max="5702" width="36.85546875" style="134" customWidth="1"/>
    <col min="5703" max="5703" width="37" style="134" customWidth="1"/>
    <col min="5704" max="5721" width="36.85546875" style="134" customWidth="1"/>
    <col min="5722" max="5722" width="36.5703125" style="134" customWidth="1"/>
    <col min="5723" max="5735" width="36.85546875" style="134" customWidth="1"/>
    <col min="5736" max="5736" width="36.5703125" style="134" customWidth="1"/>
    <col min="5737" max="5739" width="36.85546875" style="134" customWidth="1"/>
    <col min="5740" max="5740" width="36.5703125" style="134" customWidth="1"/>
    <col min="5741" max="5748" width="36.85546875" style="134" customWidth="1"/>
    <col min="5749" max="5749" width="36.5703125" style="134" customWidth="1"/>
    <col min="5750" max="5887" width="36.85546875" style="134"/>
    <col min="5888" max="5888" width="18.5703125" style="134" customWidth="1"/>
    <col min="5889" max="5897" width="31.42578125" style="134" customWidth="1"/>
    <col min="5898" max="5914" width="36.85546875" style="134" customWidth="1"/>
    <col min="5915" max="5915" width="37" style="134" customWidth="1"/>
    <col min="5916" max="5931" width="36.85546875" style="134" customWidth="1"/>
    <col min="5932" max="5932" width="37.140625" style="134" customWidth="1"/>
    <col min="5933" max="5934" width="36.85546875" style="134" customWidth="1"/>
    <col min="5935" max="5935" width="36.5703125" style="134" customWidth="1"/>
    <col min="5936" max="5937" width="36.85546875" style="134" customWidth="1"/>
    <col min="5938" max="5938" width="36.5703125" style="134" customWidth="1"/>
    <col min="5939" max="5939" width="37" style="134" customWidth="1"/>
    <col min="5940" max="5958" width="36.85546875" style="134" customWidth="1"/>
    <col min="5959" max="5959" width="37" style="134" customWidth="1"/>
    <col min="5960" max="5977" width="36.85546875" style="134" customWidth="1"/>
    <col min="5978" max="5978" width="36.5703125" style="134" customWidth="1"/>
    <col min="5979" max="5991" width="36.85546875" style="134" customWidth="1"/>
    <col min="5992" max="5992" width="36.5703125" style="134" customWidth="1"/>
    <col min="5993" max="5995" width="36.85546875" style="134" customWidth="1"/>
    <col min="5996" max="5996" width="36.5703125" style="134" customWidth="1"/>
    <col min="5997" max="6004" width="36.85546875" style="134" customWidth="1"/>
    <col min="6005" max="6005" width="36.5703125" style="134" customWidth="1"/>
    <col min="6006" max="6143" width="36.85546875" style="134"/>
    <col min="6144" max="6144" width="18.5703125" style="134" customWidth="1"/>
    <col min="6145" max="6153" width="31.42578125" style="134" customWidth="1"/>
    <col min="6154" max="6170" width="36.85546875" style="134" customWidth="1"/>
    <col min="6171" max="6171" width="37" style="134" customWidth="1"/>
    <col min="6172" max="6187" width="36.85546875" style="134" customWidth="1"/>
    <col min="6188" max="6188" width="37.140625" style="134" customWidth="1"/>
    <col min="6189" max="6190" width="36.85546875" style="134" customWidth="1"/>
    <col min="6191" max="6191" width="36.5703125" style="134" customWidth="1"/>
    <col min="6192" max="6193" width="36.85546875" style="134" customWidth="1"/>
    <col min="6194" max="6194" width="36.5703125" style="134" customWidth="1"/>
    <col min="6195" max="6195" width="37" style="134" customWidth="1"/>
    <col min="6196" max="6214" width="36.85546875" style="134" customWidth="1"/>
    <col min="6215" max="6215" width="37" style="134" customWidth="1"/>
    <col min="6216" max="6233" width="36.85546875" style="134" customWidth="1"/>
    <col min="6234" max="6234" width="36.5703125" style="134" customWidth="1"/>
    <col min="6235" max="6247" width="36.85546875" style="134" customWidth="1"/>
    <col min="6248" max="6248" width="36.5703125" style="134" customWidth="1"/>
    <col min="6249" max="6251" width="36.85546875" style="134" customWidth="1"/>
    <col min="6252" max="6252" width="36.5703125" style="134" customWidth="1"/>
    <col min="6253" max="6260" width="36.85546875" style="134" customWidth="1"/>
    <col min="6261" max="6261" width="36.5703125" style="134" customWidth="1"/>
    <col min="6262" max="6399" width="36.85546875" style="134"/>
    <col min="6400" max="6400" width="18.5703125" style="134" customWidth="1"/>
    <col min="6401" max="6409" width="31.42578125" style="134" customWidth="1"/>
    <col min="6410" max="6426" width="36.85546875" style="134" customWidth="1"/>
    <col min="6427" max="6427" width="37" style="134" customWidth="1"/>
    <col min="6428" max="6443" width="36.85546875" style="134" customWidth="1"/>
    <col min="6444" max="6444" width="37.140625" style="134" customWidth="1"/>
    <col min="6445" max="6446" width="36.85546875" style="134" customWidth="1"/>
    <col min="6447" max="6447" width="36.5703125" style="134" customWidth="1"/>
    <col min="6448" max="6449" width="36.85546875" style="134" customWidth="1"/>
    <col min="6450" max="6450" width="36.5703125" style="134" customWidth="1"/>
    <col min="6451" max="6451" width="37" style="134" customWidth="1"/>
    <col min="6452" max="6470" width="36.85546875" style="134" customWidth="1"/>
    <col min="6471" max="6471" width="37" style="134" customWidth="1"/>
    <col min="6472" max="6489" width="36.85546875" style="134" customWidth="1"/>
    <col min="6490" max="6490" width="36.5703125" style="134" customWidth="1"/>
    <col min="6491" max="6503" width="36.85546875" style="134" customWidth="1"/>
    <col min="6504" max="6504" width="36.5703125" style="134" customWidth="1"/>
    <col min="6505" max="6507" width="36.85546875" style="134" customWidth="1"/>
    <col min="6508" max="6508" width="36.5703125" style="134" customWidth="1"/>
    <col min="6509" max="6516" width="36.85546875" style="134" customWidth="1"/>
    <col min="6517" max="6517" width="36.5703125" style="134" customWidth="1"/>
    <col min="6518" max="6655" width="36.85546875" style="134"/>
    <col min="6656" max="6656" width="18.5703125" style="134" customWidth="1"/>
    <col min="6657" max="6665" width="31.42578125" style="134" customWidth="1"/>
    <col min="6666" max="6682" width="36.85546875" style="134" customWidth="1"/>
    <col min="6683" max="6683" width="37" style="134" customWidth="1"/>
    <col min="6684" max="6699" width="36.85546875" style="134" customWidth="1"/>
    <col min="6700" max="6700" width="37.140625" style="134" customWidth="1"/>
    <col min="6701" max="6702" width="36.85546875" style="134" customWidth="1"/>
    <col min="6703" max="6703" width="36.5703125" style="134" customWidth="1"/>
    <col min="6704" max="6705" width="36.85546875" style="134" customWidth="1"/>
    <col min="6706" max="6706" width="36.5703125" style="134" customWidth="1"/>
    <col min="6707" max="6707" width="37" style="134" customWidth="1"/>
    <col min="6708" max="6726" width="36.85546875" style="134" customWidth="1"/>
    <col min="6727" max="6727" width="37" style="134" customWidth="1"/>
    <col min="6728" max="6745" width="36.85546875" style="134" customWidth="1"/>
    <col min="6746" max="6746" width="36.5703125" style="134" customWidth="1"/>
    <col min="6747" max="6759" width="36.85546875" style="134" customWidth="1"/>
    <col min="6760" max="6760" width="36.5703125" style="134" customWidth="1"/>
    <col min="6761" max="6763" width="36.85546875" style="134" customWidth="1"/>
    <col min="6764" max="6764" width="36.5703125" style="134" customWidth="1"/>
    <col min="6765" max="6772" width="36.85546875" style="134" customWidth="1"/>
    <col min="6773" max="6773" width="36.5703125" style="134" customWidth="1"/>
    <col min="6774" max="6911" width="36.85546875" style="134"/>
    <col min="6912" max="6912" width="18.5703125" style="134" customWidth="1"/>
    <col min="6913" max="6921" width="31.42578125" style="134" customWidth="1"/>
    <col min="6922" max="6938" width="36.85546875" style="134" customWidth="1"/>
    <col min="6939" max="6939" width="37" style="134" customWidth="1"/>
    <col min="6940" max="6955" width="36.85546875" style="134" customWidth="1"/>
    <col min="6956" max="6956" width="37.140625" style="134" customWidth="1"/>
    <col min="6957" max="6958" width="36.85546875" style="134" customWidth="1"/>
    <col min="6959" max="6959" width="36.5703125" style="134" customWidth="1"/>
    <col min="6960" max="6961" width="36.85546875" style="134" customWidth="1"/>
    <col min="6962" max="6962" width="36.5703125" style="134" customWidth="1"/>
    <col min="6963" max="6963" width="37" style="134" customWidth="1"/>
    <col min="6964" max="6982" width="36.85546875" style="134" customWidth="1"/>
    <col min="6983" max="6983" width="37" style="134" customWidth="1"/>
    <col min="6984" max="7001" width="36.85546875" style="134" customWidth="1"/>
    <col min="7002" max="7002" width="36.5703125" style="134" customWidth="1"/>
    <col min="7003" max="7015" width="36.85546875" style="134" customWidth="1"/>
    <col min="7016" max="7016" width="36.5703125" style="134" customWidth="1"/>
    <col min="7017" max="7019" width="36.85546875" style="134" customWidth="1"/>
    <col min="7020" max="7020" width="36.5703125" style="134" customWidth="1"/>
    <col min="7021" max="7028" width="36.85546875" style="134" customWidth="1"/>
    <col min="7029" max="7029" width="36.5703125" style="134" customWidth="1"/>
    <col min="7030" max="7167" width="36.85546875" style="134"/>
    <col min="7168" max="7168" width="18.5703125" style="134" customWidth="1"/>
    <col min="7169" max="7177" width="31.42578125" style="134" customWidth="1"/>
    <col min="7178" max="7194" width="36.85546875" style="134" customWidth="1"/>
    <col min="7195" max="7195" width="37" style="134" customWidth="1"/>
    <col min="7196" max="7211" width="36.85546875" style="134" customWidth="1"/>
    <col min="7212" max="7212" width="37.140625" style="134" customWidth="1"/>
    <col min="7213" max="7214" width="36.85546875" style="134" customWidth="1"/>
    <col min="7215" max="7215" width="36.5703125" style="134" customWidth="1"/>
    <col min="7216" max="7217" width="36.85546875" style="134" customWidth="1"/>
    <col min="7218" max="7218" width="36.5703125" style="134" customWidth="1"/>
    <col min="7219" max="7219" width="37" style="134" customWidth="1"/>
    <col min="7220" max="7238" width="36.85546875" style="134" customWidth="1"/>
    <col min="7239" max="7239" width="37" style="134" customWidth="1"/>
    <col min="7240" max="7257" width="36.85546875" style="134" customWidth="1"/>
    <col min="7258" max="7258" width="36.5703125" style="134" customWidth="1"/>
    <col min="7259" max="7271" width="36.85546875" style="134" customWidth="1"/>
    <col min="7272" max="7272" width="36.5703125" style="134" customWidth="1"/>
    <col min="7273" max="7275" width="36.85546875" style="134" customWidth="1"/>
    <col min="7276" max="7276" width="36.5703125" style="134" customWidth="1"/>
    <col min="7277" max="7284" width="36.85546875" style="134" customWidth="1"/>
    <col min="7285" max="7285" width="36.5703125" style="134" customWidth="1"/>
    <col min="7286" max="7423" width="36.85546875" style="134"/>
    <col min="7424" max="7424" width="18.5703125" style="134" customWidth="1"/>
    <col min="7425" max="7433" width="31.42578125" style="134" customWidth="1"/>
    <col min="7434" max="7450" width="36.85546875" style="134" customWidth="1"/>
    <col min="7451" max="7451" width="37" style="134" customWidth="1"/>
    <col min="7452" max="7467" width="36.85546875" style="134" customWidth="1"/>
    <col min="7468" max="7468" width="37.140625" style="134" customWidth="1"/>
    <col min="7469" max="7470" width="36.85546875" style="134" customWidth="1"/>
    <col min="7471" max="7471" width="36.5703125" style="134" customWidth="1"/>
    <col min="7472" max="7473" width="36.85546875" style="134" customWidth="1"/>
    <col min="7474" max="7474" width="36.5703125" style="134" customWidth="1"/>
    <col min="7475" max="7475" width="37" style="134" customWidth="1"/>
    <col min="7476" max="7494" width="36.85546875" style="134" customWidth="1"/>
    <col min="7495" max="7495" width="37" style="134" customWidth="1"/>
    <col min="7496" max="7513" width="36.85546875" style="134" customWidth="1"/>
    <col min="7514" max="7514" width="36.5703125" style="134" customWidth="1"/>
    <col min="7515" max="7527" width="36.85546875" style="134" customWidth="1"/>
    <col min="7528" max="7528" width="36.5703125" style="134" customWidth="1"/>
    <col min="7529" max="7531" width="36.85546875" style="134" customWidth="1"/>
    <col min="7532" max="7532" width="36.5703125" style="134" customWidth="1"/>
    <col min="7533" max="7540" width="36.85546875" style="134" customWidth="1"/>
    <col min="7541" max="7541" width="36.5703125" style="134" customWidth="1"/>
    <col min="7542" max="7679" width="36.85546875" style="134"/>
    <col min="7680" max="7680" width="18.5703125" style="134" customWidth="1"/>
    <col min="7681" max="7689" width="31.42578125" style="134" customWidth="1"/>
    <col min="7690" max="7706" width="36.85546875" style="134" customWidth="1"/>
    <col min="7707" max="7707" width="37" style="134" customWidth="1"/>
    <col min="7708" max="7723" width="36.85546875" style="134" customWidth="1"/>
    <col min="7724" max="7724" width="37.140625" style="134" customWidth="1"/>
    <col min="7725" max="7726" width="36.85546875" style="134" customWidth="1"/>
    <col min="7727" max="7727" width="36.5703125" style="134" customWidth="1"/>
    <col min="7728" max="7729" width="36.85546875" style="134" customWidth="1"/>
    <col min="7730" max="7730" width="36.5703125" style="134" customWidth="1"/>
    <col min="7731" max="7731" width="37" style="134" customWidth="1"/>
    <col min="7732" max="7750" width="36.85546875" style="134" customWidth="1"/>
    <col min="7751" max="7751" width="37" style="134" customWidth="1"/>
    <col min="7752" max="7769" width="36.85546875" style="134" customWidth="1"/>
    <col min="7770" max="7770" width="36.5703125" style="134" customWidth="1"/>
    <col min="7771" max="7783" width="36.85546875" style="134" customWidth="1"/>
    <col min="7784" max="7784" width="36.5703125" style="134" customWidth="1"/>
    <col min="7785" max="7787" width="36.85546875" style="134" customWidth="1"/>
    <col min="7788" max="7788" width="36.5703125" style="134" customWidth="1"/>
    <col min="7789" max="7796" width="36.85546875" style="134" customWidth="1"/>
    <col min="7797" max="7797" width="36.5703125" style="134" customWidth="1"/>
    <col min="7798" max="7935" width="36.85546875" style="134"/>
    <col min="7936" max="7936" width="18.5703125" style="134" customWidth="1"/>
    <col min="7937" max="7945" width="31.42578125" style="134" customWidth="1"/>
    <col min="7946" max="7962" width="36.85546875" style="134" customWidth="1"/>
    <col min="7963" max="7963" width="37" style="134" customWidth="1"/>
    <col min="7964" max="7979" width="36.85546875" style="134" customWidth="1"/>
    <col min="7980" max="7980" width="37.140625" style="134" customWidth="1"/>
    <col min="7981" max="7982" width="36.85546875" style="134" customWidth="1"/>
    <col min="7983" max="7983" width="36.5703125" style="134" customWidth="1"/>
    <col min="7984" max="7985" width="36.85546875" style="134" customWidth="1"/>
    <col min="7986" max="7986" width="36.5703125" style="134" customWidth="1"/>
    <col min="7987" max="7987" width="37" style="134" customWidth="1"/>
    <col min="7988" max="8006" width="36.85546875" style="134" customWidth="1"/>
    <col min="8007" max="8007" width="37" style="134" customWidth="1"/>
    <col min="8008" max="8025" width="36.85546875" style="134" customWidth="1"/>
    <col min="8026" max="8026" width="36.5703125" style="134" customWidth="1"/>
    <col min="8027" max="8039" width="36.85546875" style="134" customWidth="1"/>
    <col min="8040" max="8040" width="36.5703125" style="134" customWidth="1"/>
    <col min="8041" max="8043" width="36.85546875" style="134" customWidth="1"/>
    <col min="8044" max="8044" width="36.5703125" style="134" customWidth="1"/>
    <col min="8045" max="8052" width="36.85546875" style="134" customWidth="1"/>
    <col min="8053" max="8053" width="36.5703125" style="134" customWidth="1"/>
    <col min="8054" max="8191" width="36.85546875" style="134"/>
    <col min="8192" max="8192" width="18.5703125" style="134" customWidth="1"/>
    <col min="8193" max="8201" width="31.42578125" style="134" customWidth="1"/>
    <col min="8202" max="8218" width="36.85546875" style="134" customWidth="1"/>
    <col min="8219" max="8219" width="37" style="134" customWidth="1"/>
    <col min="8220" max="8235" width="36.85546875" style="134" customWidth="1"/>
    <col min="8236" max="8236" width="37.140625" style="134" customWidth="1"/>
    <col min="8237" max="8238" width="36.85546875" style="134" customWidth="1"/>
    <col min="8239" max="8239" width="36.5703125" style="134" customWidth="1"/>
    <col min="8240" max="8241" width="36.85546875" style="134" customWidth="1"/>
    <col min="8242" max="8242" width="36.5703125" style="134" customWidth="1"/>
    <col min="8243" max="8243" width="37" style="134" customWidth="1"/>
    <col min="8244" max="8262" width="36.85546875" style="134" customWidth="1"/>
    <col min="8263" max="8263" width="37" style="134" customWidth="1"/>
    <col min="8264" max="8281" width="36.85546875" style="134" customWidth="1"/>
    <col min="8282" max="8282" width="36.5703125" style="134" customWidth="1"/>
    <col min="8283" max="8295" width="36.85546875" style="134" customWidth="1"/>
    <col min="8296" max="8296" width="36.5703125" style="134" customWidth="1"/>
    <col min="8297" max="8299" width="36.85546875" style="134" customWidth="1"/>
    <col min="8300" max="8300" width="36.5703125" style="134" customWidth="1"/>
    <col min="8301" max="8308" width="36.85546875" style="134" customWidth="1"/>
    <col min="8309" max="8309" width="36.5703125" style="134" customWidth="1"/>
    <col min="8310" max="8447" width="36.85546875" style="134"/>
    <col min="8448" max="8448" width="18.5703125" style="134" customWidth="1"/>
    <col min="8449" max="8457" width="31.42578125" style="134" customWidth="1"/>
    <col min="8458" max="8474" width="36.85546875" style="134" customWidth="1"/>
    <col min="8475" max="8475" width="37" style="134" customWidth="1"/>
    <col min="8476" max="8491" width="36.85546875" style="134" customWidth="1"/>
    <col min="8492" max="8492" width="37.140625" style="134" customWidth="1"/>
    <col min="8493" max="8494" width="36.85546875" style="134" customWidth="1"/>
    <col min="8495" max="8495" width="36.5703125" style="134" customWidth="1"/>
    <col min="8496" max="8497" width="36.85546875" style="134" customWidth="1"/>
    <col min="8498" max="8498" width="36.5703125" style="134" customWidth="1"/>
    <col min="8499" max="8499" width="37" style="134" customWidth="1"/>
    <col min="8500" max="8518" width="36.85546875" style="134" customWidth="1"/>
    <col min="8519" max="8519" width="37" style="134" customWidth="1"/>
    <col min="8520" max="8537" width="36.85546875" style="134" customWidth="1"/>
    <col min="8538" max="8538" width="36.5703125" style="134" customWidth="1"/>
    <col min="8539" max="8551" width="36.85546875" style="134" customWidth="1"/>
    <col min="8552" max="8552" width="36.5703125" style="134" customWidth="1"/>
    <col min="8553" max="8555" width="36.85546875" style="134" customWidth="1"/>
    <col min="8556" max="8556" width="36.5703125" style="134" customWidth="1"/>
    <col min="8557" max="8564" width="36.85546875" style="134" customWidth="1"/>
    <col min="8565" max="8565" width="36.5703125" style="134" customWidth="1"/>
    <col min="8566" max="8703" width="36.85546875" style="134"/>
    <col min="8704" max="8704" width="18.5703125" style="134" customWidth="1"/>
    <col min="8705" max="8713" width="31.42578125" style="134" customWidth="1"/>
    <col min="8714" max="8730" width="36.85546875" style="134" customWidth="1"/>
    <col min="8731" max="8731" width="37" style="134" customWidth="1"/>
    <col min="8732" max="8747" width="36.85546875" style="134" customWidth="1"/>
    <col min="8748" max="8748" width="37.140625" style="134" customWidth="1"/>
    <col min="8749" max="8750" width="36.85546875" style="134" customWidth="1"/>
    <col min="8751" max="8751" width="36.5703125" style="134" customWidth="1"/>
    <col min="8752" max="8753" width="36.85546875" style="134" customWidth="1"/>
    <col min="8754" max="8754" width="36.5703125" style="134" customWidth="1"/>
    <col min="8755" max="8755" width="37" style="134" customWidth="1"/>
    <col min="8756" max="8774" width="36.85546875" style="134" customWidth="1"/>
    <col min="8775" max="8775" width="37" style="134" customWidth="1"/>
    <col min="8776" max="8793" width="36.85546875" style="134" customWidth="1"/>
    <col min="8794" max="8794" width="36.5703125" style="134" customWidth="1"/>
    <col min="8795" max="8807" width="36.85546875" style="134" customWidth="1"/>
    <col min="8808" max="8808" width="36.5703125" style="134" customWidth="1"/>
    <col min="8809" max="8811" width="36.85546875" style="134" customWidth="1"/>
    <col min="8812" max="8812" width="36.5703125" style="134" customWidth="1"/>
    <col min="8813" max="8820" width="36.85546875" style="134" customWidth="1"/>
    <col min="8821" max="8821" width="36.5703125" style="134" customWidth="1"/>
    <col min="8822" max="8959" width="36.85546875" style="134"/>
    <col min="8960" max="8960" width="18.5703125" style="134" customWidth="1"/>
    <col min="8961" max="8969" width="31.42578125" style="134" customWidth="1"/>
    <col min="8970" max="8986" width="36.85546875" style="134" customWidth="1"/>
    <col min="8987" max="8987" width="37" style="134" customWidth="1"/>
    <col min="8988" max="9003" width="36.85546875" style="134" customWidth="1"/>
    <col min="9004" max="9004" width="37.140625" style="134" customWidth="1"/>
    <col min="9005" max="9006" width="36.85546875" style="134" customWidth="1"/>
    <col min="9007" max="9007" width="36.5703125" style="134" customWidth="1"/>
    <col min="9008" max="9009" width="36.85546875" style="134" customWidth="1"/>
    <col min="9010" max="9010" width="36.5703125" style="134" customWidth="1"/>
    <col min="9011" max="9011" width="37" style="134" customWidth="1"/>
    <col min="9012" max="9030" width="36.85546875" style="134" customWidth="1"/>
    <col min="9031" max="9031" width="37" style="134" customWidth="1"/>
    <col min="9032" max="9049" width="36.85546875" style="134" customWidth="1"/>
    <col min="9050" max="9050" width="36.5703125" style="134" customWidth="1"/>
    <col min="9051" max="9063" width="36.85546875" style="134" customWidth="1"/>
    <col min="9064" max="9064" width="36.5703125" style="134" customWidth="1"/>
    <col min="9065" max="9067" width="36.85546875" style="134" customWidth="1"/>
    <col min="9068" max="9068" width="36.5703125" style="134" customWidth="1"/>
    <col min="9069" max="9076" width="36.85546875" style="134" customWidth="1"/>
    <col min="9077" max="9077" width="36.5703125" style="134" customWidth="1"/>
    <col min="9078" max="9215" width="36.85546875" style="134"/>
    <col min="9216" max="9216" width="18.5703125" style="134" customWidth="1"/>
    <col min="9217" max="9225" width="31.42578125" style="134" customWidth="1"/>
    <col min="9226" max="9242" width="36.85546875" style="134" customWidth="1"/>
    <col min="9243" max="9243" width="37" style="134" customWidth="1"/>
    <col min="9244" max="9259" width="36.85546875" style="134" customWidth="1"/>
    <col min="9260" max="9260" width="37.140625" style="134" customWidth="1"/>
    <col min="9261" max="9262" width="36.85546875" style="134" customWidth="1"/>
    <col min="9263" max="9263" width="36.5703125" style="134" customWidth="1"/>
    <col min="9264" max="9265" width="36.85546875" style="134" customWidth="1"/>
    <col min="9266" max="9266" width="36.5703125" style="134" customWidth="1"/>
    <col min="9267" max="9267" width="37" style="134" customWidth="1"/>
    <col min="9268" max="9286" width="36.85546875" style="134" customWidth="1"/>
    <col min="9287" max="9287" width="37" style="134" customWidth="1"/>
    <col min="9288" max="9305" width="36.85546875" style="134" customWidth="1"/>
    <col min="9306" max="9306" width="36.5703125" style="134" customWidth="1"/>
    <col min="9307" max="9319" width="36.85546875" style="134" customWidth="1"/>
    <col min="9320" max="9320" width="36.5703125" style="134" customWidth="1"/>
    <col min="9321" max="9323" width="36.85546875" style="134" customWidth="1"/>
    <col min="9324" max="9324" width="36.5703125" style="134" customWidth="1"/>
    <col min="9325" max="9332" width="36.85546875" style="134" customWidth="1"/>
    <col min="9333" max="9333" width="36.5703125" style="134" customWidth="1"/>
    <col min="9334" max="9471" width="36.85546875" style="134"/>
    <col min="9472" max="9472" width="18.5703125" style="134" customWidth="1"/>
    <col min="9473" max="9481" width="31.42578125" style="134" customWidth="1"/>
    <col min="9482" max="9498" width="36.85546875" style="134" customWidth="1"/>
    <col min="9499" max="9499" width="37" style="134" customWidth="1"/>
    <col min="9500" max="9515" width="36.85546875" style="134" customWidth="1"/>
    <col min="9516" max="9516" width="37.140625" style="134" customWidth="1"/>
    <col min="9517" max="9518" width="36.85546875" style="134" customWidth="1"/>
    <col min="9519" max="9519" width="36.5703125" style="134" customWidth="1"/>
    <col min="9520" max="9521" width="36.85546875" style="134" customWidth="1"/>
    <col min="9522" max="9522" width="36.5703125" style="134" customWidth="1"/>
    <col min="9523" max="9523" width="37" style="134" customWidth="1"/>
    <col min="9524" max="9542" width="36.85546875" style="134" customWidth="1"/>
    <col min="9543" max="9543" width="37" style="134" customWidth="1"/>
    <col min="9544" max="9561" width="36.85546875" style="134" customWidth="1"/>
    <col min="9562" max="9562" width="36.5703125" style="134" customWidth="1"/>
    <col min="9563" max="9575" width="36.85546875" style="134" customWidth="1"/>
    <col min="9576" max="9576" width="36.5703125" style="134" customWidth="1"/>
    <col min="9577" max="9579" width="36.85546875" style="134" customWidth="1"/>
    <col min="9580" max="9580" width="36.5703125" style="134" customWidth="1"/>
    <col min="9581" max="9588" width="36.85546875" style="134" customWidth="1"/>
    <col min="9589" max="9589" width="36.5703125" style="134" customWidth="1"/>
    <col min="9590" max="9727" width="36.85546875" style="134"/>
    <col min="9728" max="9728" width="18.5703125" style="134" customWidth="1"/>
    <col min="9729" max="9737" width="31.42578125" style="134" customWidth="1"/>
    <col min="9738" max="9754" width="36.85546875" style="134" customWidth="1"/>
    <col min="9755" max="9755" width="37" style="134" customWidth="1"/>
    <col min="9756" max="9771" width="36.85546875" style="134" customWidth="1"/>
    <col min="9772" max="9772" width="37.140625" style="134" customWidth="1"/>
    <col min="9773" max="9774" width="36.85546875" style="134" customWidth="1"/>
    <col min="9775" max="9775" width="36.5703125" style="134" customWidth="1"/>
    <col min="9776" max="9777" width="36.85546875" style="134" customWidth="1"/>
    <col min="9778" max="9778" width="36.5703125" style="134" customWidth="1"/>
    <col min="9779" max="9779" width="37" style="134" customWidth="1"/>
    <col min="9780" max="9798" width="36.85546875" style="134" customWidth="1"/>
    <col min="9799" max="9799" width="37" style="134" customWidth="1"/>
    <col min="9800" max="9817" width="36.85546875" style="134" customWidth="1"/>
    <col min="9818" max="9818" width="36.5703125" style="134" customWidth="1"/>
    <col min="9819" max="9831" width="36.85546875" style="134" customWidth="1"/>
    <col min="9832" max="9832" width="36.5703125" style="134" customWidth="1"/>
    <col min="9833" max="9835" width="36.85546875" style="134" customWidth="1"/>
    <col min="9836" max="9836" width="36.5703125" style="134" customWidth="1"/>
    <col min="9837" max="9844" width="36.85546875" style="134" customWidth="1"/>
    <col min="9845" max="9845" width="36.5703125" style="134" customWidth="1"/>
    <col min="9846" max="9983" width="36.85546875" style="134"/>
    <col min="9984" max="9984" width="18.5703125" style="134" customWidth="1"/>
    <col min="9985" max="9993" width="31.42578125" style="134" customWidth="1"/>
    <col min="9994" max="10010" width="36.85546875" style="134" customWidth="1"/>
    <col min="10011" max="10011" width="37" style="134" customWidth="1"/>
    <col min="10012" max="10027" width="36.85546875" style="134" customWidth="1"/>
    <col min="10028" max="10028" width="37.140625" style="134" customWidth="1"/>
    <col min="10029" max="10030" width="36.85546875" style="134" customWidth="1"/>
    <col min="10031" max="10031" width="36.5703125" style="134" customWidth="1"/>
    <col min="10032" max="10033" width="36.85546875" style="134" customWidth="1"/>
    <col min="10034" max="10034" width="36.5703125" style="134" customWidth="1"/>
    <col min="10035" max="10035" width="37" style="134" customWidth="1"/>
    <col min="10036" max="10054" width="36.85546875" style="134" customWidth="1"/>
    <col min="10055" max="10055" width="37" style="134" customWidth="1"/>
    <col min="10056" max="10073" width="36.85546875" style="134" customWidth="1"/>
    <col min="10074" max="10074" width="36.5703125" style="134" customWidth="1"/>
    <col min="10075" max="10087" width="36.85546875" style="134" customWidth="1"/>
    <col min="10088" max="10088" width="36.5703125" style="134" customWidth="1"/>
    <col min="10089" max="10091" width="36.85546875" style="134" customWidth="1"/>
    <col min="10092" max="10092" width="36.5703125" style="134" customWidth="1"/>
    <col min="10093" max="10100" width="36.85546875" style="134" customWidth="1"/>
    <col min="10101" max="10101" width="36.5703125" style="134" customWidth="1"/>
    <col min="10102" max="10239" width="36.85546875" style="134"/>
    <col min="10240" max="10240" width="18.5703125" style="134" customWidth="1"/>
    <col min="10241" max="10249" width="31.42578125" style="134" customWidth="1"/>
    <col min="10250" max="10266" width="36.85546875" style="134" customWidth="1"/>
    <col min="10267" max="10267" width="37" style="134" customWidth="1"/>
    <col min="10268" max="10283" width="36.85546875" style="134" customWidth="1"/>
    <col min="10284" max="10284" width="37.140625" style="134" customWidth="1"/>
    <col min="10285" max="10286" width="36.85546875" style="134" customWidth="1"/>
    <col min="10287" max="10287" width="36.5703125" style="134" customWidth="1"/>
    <col min="10288" max="10289" width="36.85546875" style="134" customWidth="1"/>
    <col min="10290" max="10290" width="36.5703125" style="134" customWidth="1"/>
    <col min="10291" max="10291" width="37" style="134" customWidth="1"/>
    <col min="10292" max="10310" width="36.85546875" style="134" customWidth="1"/>
    <col min="10311" max="10311" width="37" style="134" customWidth="1"/>
    <col min="10312" max="10329" width="36.85546875" style="134" customWidth="1"/>
    <col min="10330" max="10330" width="36.5703125" style="134" customWidth="1"/>
    <col min="10331" max="10343" width="36.85546875" style="134" customWidth="1"/>
    <col min="10344" max="10344" width="36.5703125" style="134" customWidth="1"/>
    <col min="10345" max="10347" width="36.85546875" style="134" customWidth="1"/>
    <col min="10348" max="10348" width="36.5703125" style="134" customWidth="1"/>
    <col min="10349" max="10356" width="36.85546875" style="134" customWidth="1"/>
    <col min="10357" max="10357" width="36.5703125" style="134" customWidth="1"/>
    <col min="10358" max="10495" width="36.85546875" style="134"/>
    <col min="10496" max="10496" width="18.5703125" style="134" customWidth="1"/>
    <col min="10497" max="10505" width="31.42578125" style="134" customWidth="1"/>
    <col min="10506" max="10522" width="36.85546875" style="134" customWidth="1"/>
    <col min="10523" max="10523" width="37" style="134" customWidth="1"/>
    <col min="10524" max="10539" width="36.85546875" style="134" customWidth="1"/>
    <col min="10540" max="10540" width="37.140625" style="134" customWidth="1"/>
    <col min="10541" max="10542" width="36.85546875" style="134" customWidth="1"/>
    <col min="10543" max="10543" width="36.5703125" style="134" customWidth="1"/>
    <col min="10544" max="10545" width="36.85546875" style="134" customWidth="1"/>
    <col min="10546" max="10546" width="36.5703125" style="134" customWidth="1"/>
    <col min="10547" max="10547" width="37" style="134" customWidth="1"/>
    <col min="10548" max="10566" width="36.85546875" style="134" customWidth="1"/>
    <col min="10567" max="10567" width="37" style="134" customWidth="1"/>
    <col min="10568" max="10585" width="36.85546875" style="134" customWidth="1"/>
    <col min="10586" max="10586" width="36.5703125" style="134" customWidth="1"/>
    <col min="10587" max="10599" width="36.85546875" style="134" customWidth="1"/>
    <col min="10600" max="10600" width="36.5703125" style="134" customWidth="1"/>
    <col min="10601" max="10603" width="36.85546875" style="134" customWidth="1"/>
    <col min="10604" max="10604" width="36.5703125" style="134" customWidth="1"/>
    <col min="10605" max="10612" width="36.85546875" style="134" customWidth="1"/>
    <col min="10613" max="10613" width="36.5703125" style="134" customWidth="1"/>
    <col min="10614" max="10751" width="36.85546875" style="134"/>
    <col min="10752" max="10752" width="18.5703125" style="134" customWidth="1"/>
    <col min="10753" max="10761" width="31.42578125" style="134" customWidth="1"/>
    <col min="10762" max="10778" width="36.85546875" style="134" customWidth="1"/>
    <col min="10779" max="10779" width="37" style="134" customWidth="1"/>
    <col min="10780" max="10795" width="36.85546875" style="134" customWidth="1"/>
    <col min="10796" max="10796" width="37.140625" style="134" customWidth="1"/>
    <col min="10797" max="10798" width="36.85546875" style="134" customWidth="1"/>
    <col min="10799" max="10799" width="36.5703125" style="134" customWidth="1"/>
    <col min="10800" max="10801" width="36.85546875" style="134" customWidth="1"/>
    <col min="10802" max="10802" width="36.5703125" style="134" customWidth="1"/>
    <col min="10803" max="10803" width="37" style="134" customWidth="1"/>
    <col min="10804" max="10822" width="36.85546875" style="134" customWidth="1"/>
    <col min="10823" max="10823" width="37" style="134" customWidth="1"/>
    <col min="10824" max="10841" width="36.85546875" style="134" customWidth="1"/>
    <col min="10842" max="10842" width="36.5703125" style="134" customWidth="1"/>
    <col min="10843" max="10855" width="36.85546875" style="134" customWidth="1"/>
    <col min="10856" max="10856" width="36.5703125" style="134" customWidth="1"/>
    <col min="10857" max="10859" width="36.85546875" style="134" customWidth="1"/>
    <col min="10860" max="10860" width="36.5703125" style="134" customWidth="1"/>
    <col min="10861" max="10868" width="36.85546875" style="134" customWidth="1"/>
    <col min="10869" max="10869" width="36.5703125" style="134" customWidth="1"/>
    <col min="10870" max="11007" width="36.85546875" style="134"/>
    <col min="11008" max="11008" width="18.5703125" style="134" customWidth="1"/>
    <col min="11009" max="11017" width="31.42578125" style="134" customWidth="1"/>
    <col min="11018" max="11034" width="36.85546875" style="134" customWidth="1"/>
    <col min="11035" max="11035" width="37" style="134" customWidth="1"/>
    <col min="11036" max="11051" width="36.85546875" style="134" customWidth="1"/>
    <col min="11052" max="11052" width="37.140625" style="134" customWidth="1"/>
    <col min="11053" max="11054" width="36.85546875" style="134" customWidth="1"/>
    <col min="11055" max="11055" width="36.5703125" style="134" customWidth="1"/>
    <col min="11056" max="11057" width="36.85546875" style="134" customWidth="1"/>
    <col min="11058" max="11058" width="36.5703125" style="134" customWidth="1"/>
    <col min="11059" max="11059" width="37" style="134" customWidth="1"/>
    <col min="11060" max="11078" width="36.85546875" style="134" customWidth="1"/>
    <col min="11079" max="11079" width="37" style="134" customWidth="1"/>
    <col min="11080" max="11097" width="36.85546875" style="134" customWidth="1"/>
    <col min="11098" max="11098" width="36.5703125" style="134" customWidth="1"/>
    <col min="11099" max="11111" width="36.85546875" style="134" customWidth="1"/>
    <col min="11112" max="11112" width="36.5703125" style="134" customWidth="1"/>
    <col min="11113" max="11115" width="36.85546875" style="134" customWidth="1"/>
    <col min="11116" max="11116" width="36.5703125" style="134" customWidth="1"/>
    <col min="11117" max="11124" width="36.85546875" style="134" customWidth="1"/>
    <col min="11125" max="11125" width="36.5703125" style="134" customWidth="1"/>
    <col min="11126" max="11263" width="36.85546875" style="134"/>
    <col min="11264" max="11264" width="18.5703125" style="134" customWidth="1"/>
    <col min="11265" max="11273" width="31.42578125" style="134" customWidth="1"/>
    <col min="11274" max="11290" width="36.85546875" style="134" customWidth="1"/>
    <col min="11291" max="11291" width="37" style="134" customWidth="1"/>
    <col min="11292" max="11307" width="36.85546875" style="134" customWidth="1"/>
    <col min="11308" max="11308" width="37.140625" style="134" customWidth="1"/>
    <col min="11309" max="11310" width="36.85546875" style="134" customWidth="1"/>
    <col min="11311" max="11311" width="36.5703125" style="134" customWidth="1"/>
    <col min="11312" max="11313" width="36.85546875" style="134" customWidth="1"/>
    <col min="11314" max="11314" width="36.5703125" style="134" customWidth="1"/>
    <col min="11315" max="11315" width="37" style="134" customWidth="1"/>
    <col min="11316" max="11334" width="36.85546875" style="134" customWidth="1"/>
    <col min="11335" max="11335" width="37" style="134" customWidth="1"/>
    <col min="11336" max="11353" width="36.85546875" style="134" customWidth="1"/>
    <col min="11354" max="11354" width="36.5703125" style="134" customWidth="1"/>
    <col min="11355" max="11367" width="36.85546875" style="134" customWidth="1"/>
    <col min="11368" max="11368" width="36.5703125" style="134" customWidth="1"/>
    <col min="11369" max="11371" width="36.85546875" style="134" customWidth="1"/>
    <col min="11372" max="11372" width="36.5703125" style="134" customWidth="1"/>
    <col min="11373" max="11380" width="36.85546875" style="134" customWidth="1"/>
    <col min="11381" max="11381" width="36.5703125" style="134" customWidth="1"/>
    <col min="11382" max="11519" width="36.85546875" style="134"/>
    <col min="11520" max="11520" width="18.5703125" style="134" customWidth="1"/>
    <col min="11521" max="11529" width="31.42578125" style="134" customWidth="1"/>
    <col min="11530" max="11546" width="36.85546875" style="134" customWidth="1"/>
    <col min="11547" max="11547" width="37" style="134" customWidth="1"/>
    <col min="11548" max="11563" width="36.85546875" style="134" customWidth="1"/>
    <col min="11564" max="11564" width="37.140625" style="134" customWidth="1"/>
    <col min="11565" max="11566" width="36.85546875" style="134" customWidth="1"/>
    <col min="11567" max="11567" width="36.5703125" style="134" customWidth="1"/>
    <col min="11568" max="11569" width="36.85546875" style="134" customWidth="1"/>
    <col min="11570" max="11570" width="36.5703125" style="134" customWidth="1"/>
    <col min="11571" max="11571" width="37" style="134" customWidth="1"/>
    <col min="11572" max="11590" width="36.85546875" style="134" customWidth="1"/>
    <col min="11591" max="11591" width="37" style="134" customWidth="1"/>
    <col min="11592" max="11609" width="36.85546875" style="134" customWidth="1"/>
    <col min="11610" max="11610" width="36.5703125" style="134" customWidth="1"/>
    <col min="11611" max="11623" width="36.85546875" style="134" customWidth="1"/>
    <col min="11624" max="11624" width="36.5703125" style="134" customWidth="1"/>
    <col min="11625" max="11627" width="36.85546875" style="134" customWidth="1"/>
    <col min="11628" max="11628" width="36.5703125" style="134" customWidth="1"/>
    <col min="11629" max="11636" width="36.85546875" style="134" customWidth="1"/>
    <col min="11637" max="11637" width="36.5703125" style="134" customWidth="1"/>
    <col min="11638" max="11775" width="36.85546875" style="134"/>
    <col min="11776" max="11776" width="18.5703125" style="134" customWidth="1"/>
    <col min="11777" max="11785" width="31.42578125" style="134" customWidth="1"/>
    <col min="11786" max="11802" width="36.85546875" style="134" customWidth="1"/>
    <col min="11803" max="11803" width="37" style="134" customWidth="1"/>
    <col min="11804" max="11819" width="36.85546875" style="134" customWidth="1"/>
    <col min="11820" max="11820" width="37.140625" style="134" customWidth="1"/>
    <col min="11821" max="11822" width="36.85546875" style="134" customWidth="1"/>
    <col min="11823" max="11823" width="36.5703125" style="134" customWidth="1"/>
    <col min="11824" max="11825" width="36.85546875" style="134" customWidth="1"/>
    <col min="11826" max="11826" width="36.5703125" style="134" customWidth="1"/>
    <col min="11827" max="11827" width="37" style="134" customWidth="1"/>
    <col min="11828" max="11846" width="36.85546875" style="134" customWidth="1"/>
    <col min="11847" max="11847" width="37" style="134" customWidth="1"/>
    <col min="11848" max="11865" width="36.85546875" style="134" customWidth="1"/>
    <col min="11866" max="11866" width="36.5703125" style="134" customWidth="1"/>
    <col min="11867" max="11879" width="36.85546875" style="134" customWidth="1"/>
    <col min="11880" max="11880" width="36.5703125" style="134" customWidth="1"/>
    <col min="11881" max="11883" width="36.85546875" style="134" customWidth="1"/>
    <col min="11884" max="11884" width="36.5703125" style="134" customWidth="1"/>
    <col min="11885" max="11892" width="36.85546875" style="134" customWidth="1"/>
    <col min="11893" max="11893" width="36.5703125" style="134" customWidth="1"/>
    <col min="11894" max="12031" width="36.85546875" style="134"/>
    <col min="12032" max="12032" width="18.5703125" style="134" customWidth="1"/>
    <col min="12033" max="12041" width="31.42578125" style="134" customWidth="1"/>
    <col min="12042" max="12058" width="36.85546875" style="134" customWidth="1"/>
    <col min="12059" max="12059" width="37" style="134" customWidth="1"/>
    <col min="12060" max="12075" width="36.85546875" style="134" customWidth="1"/>
    <col min="12076" max="12076" width="37.140625" style="134" customWidth="1"/>
    <col min="12077" max="12078" width="36.85546875" style="134" customWidth="1"/>
    <col min="12079" max="12079" width="36.5703125" style="134" customWidth="1"/>
    <col min="12080" max="12081" width="36.85546875" style="134" customWidth="1"/>
    <col min="12082" max="12082" width="36.5703125" style="134" customWidth="1"/>
    <col min="12083" max="12083" width="37" style="134" customWidth="1"/>
    <col min="12084" max="12102" width="36.85546875" style="134" customWidth="1"/>
    <col min="12103" max="12103" width="37" style="134" customWidth="1"/>
    <col min="12104" max="12121" width="36.85546875" style="134" customWidth="1"/>
    <col min="12122" max="12122" width="36.5703125" style="134" customWidth="1"/>
    <col min="12123" max="12135" width="36.85546875" style="134" customWidth="1"/>
    <col min="12136" max="12136" width="36.5703125" style="134" customWidth="1"/>
    <col min="12137" max="12139" width="36.85546875" style="134" customWidth="1"/>
    <col min="12140" max="12140" width="36.5703125" style="134" customWidth="1"/>
    <col min="12141" max="12148" width="36.85546875" style="134" customWidth="1"/>
    <col min="12149" max="12149" width="36.5703125" style="134" customWidth="1"/>
    <col min="12150" max="12287" width="36.85546875" style="134"/>
    <col min="12288" max="12288" width="18.5703125" style="134" customWidth="1"/>
    <col min="12289" max="12297" width="31.42578125" style="134" customWidth="1"/>
    <col min="12298" max="12314" width="36.85546875" style="134" customWidth="1"/>
    <col min="12315" max="12315" width="37" style="134" customWidth="1"/>
    <col min="12316" max="12331" width="36.85546875" style="134" customWidth="1"/>
    <col min="12332" max="12332" width="37.140625" style="134" customWidth="1"/>
    <col min="12333" max="12334" width="36.85546875" style="134" customWidth="1"/>
    <col min="12335" max="12335" width="36.5703125" style="134" customWidth="1"/>
    <col min="12336" max="12337" width="36.85546875" style="134" customWidth="1"/>
    <col min="12338" max="12338" width="36.5703125" style="134" customWidth="1"/>
    <col min="12339" max="12339" width="37" style="134" customWidth="1"/>
    <col min="12340" max="12358" width="36.85546875" style="134" customWidth="1"/>
    <col min="12359" max="12359" width="37" style="134" customWidth="1"/>
    <col min="12360" max="12377" width="36.85546875" style="134" customWidth="1"/>
    <col min="12378" max="12378" width="36.5703125" style="134" customWidth="1"/>
    <col min="12379" max="12391" width="36.85546875" style="134" customWidth="1"/>
    <col min="12392" max="12392" width="36.5703125" style="134" customWidth="1"/>
    <col min="12393" max="12395" width="36.85546875" style="134" customWidth="1"/>
    <col min="12396" max="12396" width="36.5703125" style="134" customWidth="1"/>
    <col min="12397" max="12404" width="36.85546875" style="134" customWidth="1"/>
    <col min="12405" max="12405" width="36.5703125" style="134" customWidth="1"/>
    <col min="12406" max="12543" width="36.85546875" style="134"/>
    <col min="12544" max="12544" width="18.5703125" style="134" customWidth="1"/>
    <col min="12545" max="12553" width="31.42578125" style="134" customWidth="1"/>
    <col min="12554" max="12570" width="36.85546875" style="134" customWidth="1"/>
    <col min="12571" max="12571" width="37" style="134" customWidth="1"/>
    <col min="12572" max="12587" width="36.85546875" style="134" customWidth="1"/>
    <col min="12588" max="12588" width="37.140625" style="134" customWidth="1"/>
    <col min="12589" max="12590" width="36.85546875" style="134" customWidth="1"/>
    <col min="12591" max="12591" width="36.5703125" style="134" customWidth="1"/>
    <col min="12592" max="12593" width="36.85546875" style="134" customWidth="1"/>
    <col min="12594" max="12594" width="36.5703125" style="134" customWidth="1"/>
    <col min="12595" max="12595" width="37" style="134" customWidth="1"/>
    <col min="12596" max="12614" width="36.85546875" style="134" customWidth="1"/>
    <col min="12615" max="12615" width="37" style="134" customWidth="1"/>
    <col min="12616" max="12633" width="36.85546875" style="134" customWidth="1"/>
    <col min="12634" max="12634" width="36.5703125" style="134" customWidth="1"/>
    <col min="12635" max="12647" width="36.85546875" style="134" customWidth="1"/>
    <col min="12648" max="12648" width="36.5703125" style="134" customWidth="1"/>
    <col min="12649" max="12651" width="36.85546875" style="134" customWidth="1"/>
    <col min="12652" max="12652" width="36.5703125" style="134" customWidth="1"/>
    <col min="12653" max="12660" width="36.85546875" style="134" customWidth="1"/>
    <col min="12661" max="12661" width="36.5703125" style="134" customWidth="1"/>
    <col min="12662" max="12799" width="36.85546875" style="134"/>
    <col min="12800" max="12800" width="18.5703125" style="134" customWidth="1"/>
    <col min="12801" max="12809" width="31.42578125" style="134" customWidth="1"/>
    <col min="12810" max="12826" width="36.85546875" style="134" customWidth="1"/>
    <col min="12827" max="12827" width="37" style="134" customWidth="1"/>
    <col min="12828" max="12843" width="36.85546875" style="134" customWidth="1"/>
    <col min="12844" max="12844" width="37.140625" style="134" customWidth="1"/>
    <col min="12845" max="12846" width="36.85546875" style="134" customWidth="1"/>
    <col min="12847" max="12847" width="36.5703125" style="134" customWidth="1"/>
    <col min="12848" max="12849" width="36.85546875" style="134" customWidth="1"/>
    <col min="12850" max="12850" width="36.5703125" style="134" customWidth="1"/>
    <col min="12851" max="12851" width="37" style="134" customWidth="1"/>
    <col min="12852" max="12870" width="36.85546875" style="134" customWidth="1"/>
    <col min="12871" max="12871" width="37" style="134" customWidth="1"/>
    <col min="12872" max="12889" width="36.85546875" style="134" customWidth="1"/>
    <col min="12890" max="12890" width="36.5703125" style="134" customWidth="1"/>
    <col min="12891" max="12903" width="36.85546875" style="134" customWidth="1"/>
    <col min="12904" max="12904" width="36.5703125" style="134" customWidth="1"/>
    <col min="12905" max="12907" width="36.85546875" style="134" customWidth="1"/>
    <col min="12908" max="12908" width="36.5703125" style="134" customWidth="1"/>
    <col min="12909" max="12916" width="36.85546875" style="134" customWidth="1"/>
    <col min="12917" max="12917" width="36.5703125" style="134" customWidth="1"/>
    <col min="12918" max="13055" width="36.85546875" style="134"/>
    <col min="13056" max="13056" width="18.5703125" style="134" customWidth="1"/>
    <col min="13057" max="13065" width="31.42578125" style="134" customWidth="1"/>
    <col min="13066" max="13082" width="36.85546875" style="134" customWidth="1"/>
    <col min="13083" max="13083" width="37" style="134" customWidth="1"/>
    <col min="13084" max="13099" width="36.85546875" style="134" customWidth="1"/>
    <col min="13100" max="13100" width="37.140625" style="134" customWidth="1"/>
    <col min="13101" max="13102" width="36.85546875" style="134" customWidth="1"/>
    <col min="13103" max="13103" width="36.5703125" style="134" customWidth="1"/>
    <col min="13104" max="13105" width="36.85546875" style="134" customWidth="1"/>
    <col min="13106" max="13106" width="36.5703125" style="134" customWidth="1"/>
    <col min="13107" max="13107" width="37" style="134" customWidth="1"/>
    <col min="13108" max="13126" width="36.85546875" style="134" customWidth="1"/>
    <col min="13127" max="13127" width="37" style="134" customWidth="1"/>
    <col min="13128" max="13145" width="36.85546875" style="134" customWidth="1"/>
    <col min="13146" max="13146" width="36.5703125" style="134" customWidth="1"/>
    <col min="13147" max="13159" width="36.85546875" style="134" customWidth="1"/>
    <col min="13160" max="13160" width="36.5703125" style="134" customWidth="1"/>
    <col min="13161" max="13163" width="36.85546875" style="134" customWidth="1"/>
    <col min="13164" max="13164" width="36.5703125" style="134" customWidth="1"/>
    <col min="13165" max="13172" width="36.85546875" style="134" customWidth="1"/>
    <col min="13173" max="13173" width="36.5703125" style="134" customWidth="1"/>
    <col min="13174" max="13311" width="36.85546875" style="134"/>
    <col min="13312" max="13312" width="18.5703125" style="134" customWidth="1"/>
    <col min="13313" max="13321" width="31.42578125" style="134" customWidth="1"/>
    <col min="13322" max="13338" width="36.85546875" style="134" customWidth="1"/>
    <col min="13339" max="13339" width="37" style="134" customWidth="1"/>
    <col min="13340" max="13355" width="36.85546875" style="134" customWidth="1"/>
    <col min="13356" max="13356" width="37.140625" style="134" customWidth="1"/>
    <col min="13357" max="13358" width="36.85546875" style="134" customWidth="1"/>
    <col min="13359" max="13359" width="36.5703125" style="134" customWidth="1"/>
    <col min="13360" max="13361" width="36.85546875" style="134" customWidth="1"/>
    <col min="13362" max="13362" width="36.5703125" style="134" customWidth="1"/>
    <col min="13363" max="13363" width="37" style="134" customWidth="1"/>
    <col min="13364" max="13382" width="36.85546875" style="134" customWidth="1"/>
    <col min="13383" max="13383" width="37" style="134" customWidth="1"/>
    <col min="13384" max="13401" width="36.85546875" style="134" customWidth="1"/>
    <col min="13402" max="13402" width="36.5703125" style="134" customWidth="1"/>
    <col min="13403" max="13415" width="36.85546875" style="134" customWidth="1"/>
    <col min="13416" max="13416" width="36.5703125" style="134" customWidth="1"/>
    <col min="13417" max="13419" width="36.85546875" style="134" customWidth="1"/>
    <col min="13420" max="13420" width="36.5703125" style="134" customWidth="1"/>
    <col min="13421" max="13428" width="36.85546875" style="134" customWidth="1"/>
    <col min="13429" max="13429" width="36.5703125" style="134" customWidth="1"/>
    <col min="13430" max="13567" width="36.85546875" style="134"/>
    <col min="13568" max="13568" width="18.5703125" style="134" customWidth="1"/>
    <col min="13569" max="13577" width="31.42578125" style="134" customWidth="1"/>
    <col min="13578" max="13594" width="36.85546875" style="134" customWidth="1"/>
    <col min="13595" max="13595" width="37" style="134" customWidth="1"/>
    <col min="13596" max="13611" width="36.85546875" style="134" customWidth="1"/>
    <col min="13612" max="13612" width="37.140625" style="134" customWidth="1"/>
    <col min="13613" max="13614" width="36.85546875" style="134" customWidth="1"/>
    <col min="13615" max="13615" width="36.5703125" style="134" customWidth="1"/>
    <col min="13616" max="13617" width="36.85546875" style="134" customWidth="1"/>
    <col min="13618" max="13618" width="36.5703125" style="134" customWidth="1"/>
    <col min="13619" max="13619" width="37" style="134" customWidth="1"/>
    <col min="13620" max="13638" width="36.85546875" style="134" customWidth="1"/>
    <col min="13639" max="13639" width="37" style="134" customWidth="1"/>
    <col min="13640" max="13657" width="36.85546875" style="134" customWidth="1"/>
    <col min="13658" max="13658" width="36.5703125" style="134" customWidth="1"/>
    <col min="13659" max="13671" width="36.85546875" style="134" customWidth="1"/>
    <col min="13672" max="13672" width="36.5703125" style="134" customWidth="1"/>
    <col min="13673" max="13675" width="36.85546875" style="134" customWidth="1"/>
    <col min="13676" max="13676" width="36.5703125" style="134" customWidth="1"/>
    <col min="13677" max="13684" width="36.85546875" style="134" customWidth="1"/>
    <col min="13685" max="13685" width="36.5703125" style="134" customWidth="1"/>
    <col min="13686" max="13823" width="36.85546875" style="134"/>
    <col min="13824" max="13824" width="18.5703125" style="134" customWidth="1"/>
    <col min="13825" max="13833" width="31.42578125" style="134" customWidth="1"/>
    <col min="13834" max="13850" width="36.85546875" style="134" customWidth="1"/>
    <col min="13851" max="13851" width="37" style="134" customWidth="1"/>
    <col min="13852" max="13867" width="36.85546875" style="134" customWidth="1"/>
    <col min="13868" max="13868" width="37.140625" style="134" customWidth="1"/>
    <col min="13869" max="13870" width="36.85546875" style="134" customWidth="1"/>
    <col min="13871" max="13871" width="36.5703125" style="134" customWidth="1"/>
    <col min="13872" max="13873" width="36.85546875" style="134" customWidth="1"/>
    <col min="13874" max="13874" width="36.5703125" style="134" customWidth="1"/>
    <col min="13875" max="13875" width="37" style="134" customWidth="1"/>
    <col min="13876" max="13894" width="36.85546875" style="134" customWidth="1"/>
    <col min="13895" max="13895" width="37" style="134" customWidth="1"/>
    <col min="13896" max="13913" width="36.85546875" style="134" customWidth="1"/>
    <col min="13914" max="13914" width="36.5703125" style="134" customWidth="1"/>
    <col min="13915" max="13927" width="36.85546875" style="134" customWidth="1"/>
    <col min="13928" max="13928" width="36.5703125" style="134" customWidth="1"/>
    <col min="13929" max="13931" width="36.85546875" style="134" customWidth="1"/>
    <col min="13932" max="13932" width="36.5703125" style="134" customWidth="1"/>
    <col min="13933" max="13940" width="36.85546875" style="134" customWidth="1"/>
    <col min="13941" max="13941" width="36.5703125" style="134" customWidth="1"/>
    <col min="13942" max="14079" width="36.85546875" style="134"/>
    <col min="14080" max="14080" width="18.5703125" style="134" customWidth="1"/>
    <col min="14081" max="14089" width="31.42578125" style="134" customWidth="1"/>
    <col min="14090" max="14106" width="36.85546875" style="134" customWidth="1"/>
    <col min="14107" max="14107" width="37" style="134" customWidth="1"/>
    <col min="14108" max="14123" width="36.85546875" style="134" customWidth="1"/>
    <col min="14124" max="14124" width="37.140625" style="134" customWidth="1"/>
    <col min="14125" max="14126" width="36.85546875" style="134" customWidth="1"/>
    <col min="14127" max="14127" width="36.5703125" style="134" customWidth="1"/>
    <col min="14128" max="14129" width="36.85546875" style="134" customWidth="1"/>
    <col min="14130" max="14130" width="36.5703125" style="134" customWidth="1"/>
    <col min="14131" max="14131" width="37" style="134" customWidth="1"/>
    <col min="14132" max="14150" width="36.85546875" style="134" customWidth="1"/>
    <col min="14151" max="14151" width="37" style="134" customWidth="1"/>
    <col min="14152" max="14169" width="36.85546875" style="134" customWidth="1"/>
    <col min="14170" max="14170" width="36.5703125" style="134" customWidth="1"/>
    <col min="14171" max="14183" width="36.85546875" style="134" customWidth="1"/>
    <col min="14184" max="14184" width="36.5703125" style="134" customWidth="1"/>
    <col min="14185" max="14187" width="36.85546875" style="134" customWidth="1"/>
    <col min="14188" max="14188" width="36.5703125" style="134" customWidth="1"/>
    <col min="14189" max="14196" width="36.85546875" style="134" customWidth="1"/>
    <col min="14197" max="14197" width="36.5703125" style="134" customWidth="1"/>
    <col min="14198" max="14335" width="36.85546875" style="134"/>
    <col min="14336" max="14336" width="18.5703125" style="134" customWidth="1"/>
    <col min="14337" max="14345" width="31.42578125" style="134" customWidth="1"/>
    <col min="14346" max="14362" width="36.85546875" style="134" customWidth="1"/>
    <col min="14363" max="14363" width="37" style="134" customWidth="1"/>
    <col min="14364" max="14379" width="36.85546875" style="134" customWidth="1"/>
    <col min="14380" max="14380" width="37.140625" style="134" customWidth="1"/>
    <col min="14381" max="14382" width="36.85546875" style="134" customWidth="1"/>
    <col min="14383" max="14383" width="36.5703125" style="134" customWidth="1"/>
    <col min="14384" max="14385" width="36.85546875" style="134" customWidth="1"/>
    <col min="14386" max="14386" width="36.5703125" style="134" customWidth="1"/>
    <col min="14387" max="14387" width="37" style="134" customWidth="1"/>
    <col min="14388" max="14406" width="36.85546875" style="134" customWidth="1"/>
    <col min="14407" max="14407" width="37" style="134" customWidth="1"/>
    <col min="14408" max="14425" width="36.85546875" style="134" customWidth="1"/>
    <col min="14426" max="14426" width="36.5703125" style="134" customWidth="1"/>
    <col min="14427" max="14439" width="36.85546875" style="134" customWidth="1"/>
    <col min="14440" max="14440" width="36.5703125" style="134" customWidth="1"/>
    <col min="14441" max="14443" width="36.85546875" style="134" customWidth="1"/>
    <col min="14444" max="14444" width="36.5703125" style="134" customWidth="1"/>
    <col min="14445" max="14452" width="36.85546875" style="134" customWidth="1"/>
    <col min="14453" max="14453" width="36.5703125" style="134" customWidth="1"/>
    <col min="14454" max="14591" width="36.85546875" style="134"/>
    <col min="14592" max="14592" width="18.5703125" style="134" customWidth="1"/>
    <col min="14593" max="14601" width="31.42578125" style="134" customWidth="1"/>
    <col min="14602" max="14618" width="36.85546875" style="134" customWidth="1"/>
    <col min="14619" max="14619" width="37" style="134" customWidth="1"/>
    <col min="14620" max="14635" width="36.85546875" style="134" customWidth="1"/>
    <col min="14636" max="14636" width="37.140625" style="134" customWidth="1"/>
    <col min="14637" max="14638" width="36.85546875" style="134" customWidth="1"/>
    <col min="14639" max="14639" width="36.5703125" style="134" customWidth="1"/>
    <col min="14640" max="14641" width="36.85546875" style="134" customWidth="1"/>
    <col min="14642" max="14642" width="36.5703125" style="134" customWidth="1"/>
    <col min="14643" max="14643" width="37" style="134" customWidth="1"/>
    <col min="14644" max="14662" width="36.85546875" style="134" customWidth="1"/>
    <col min="14663" max="14663" width="37" style="134" customWidth="1"/>
    <col min="14664" max="14681" width="36.85546875" style="134" customWidth="1"/>
    <col min="14682" max="14682" width="36.5703125" style="134" customWidth="1"/>
    <col min="14683" max="14695" width="36.85546875" style="134" customWidth="1"/>
    <col min="14696" max="14696" width="36.5703125" style="134" customWidth="1"/>
    <col min="14697" max="14699" width="36.85546875" style="134" customWidth="1"/>
    <col min="14700" max="14700" width="36.5703125" style="134" customWidth="1"/>
    <col min="14701" max="14708" width="36.85546875" style="134" customWidth="1"/>
    <col min="14709" max="14709" width="36.5703125" style="134" customWidth="1"/>
    <col min="14710" max="14847" width="36.85546875" style="134"/>
    <col min="14848" max="14848" width="18.5703125" style="134" customWidth="1"/>
    <col min="14849" max="14857" width="31.42578125" style="134" customWidth="1"/>
    <col min="14858" max="14874" width="36.85546875" style="134" customWidth="1"/>
    <col min="14875" max="14875" width="37" style="134" customWidth="1"/>
    <col min="14876" max="14891" width="36.85546875" style="134" customWidth="1"/>
    <col min="14892" max="14892" width="37.140625" style="134" customWidth="1"/>
    <col min="14893" max="14894" width="36.85546875" style="134" customWidth="1"/>
    <col min="14895" max="14895" width="36.5703125" style="134" customWidth="1"/>
    <col min="14896" max="14897" width="36.85546875" style="134" customWidth="1"/>
    <col min="14898" max="14898" width="36.5703125" style="134" customWidth="1"/>
    <col min="14899" max="14899" width="37" style="134" customWidth="1"/>
    <col min="14900" max="14918" width="36.85546875" style="134" customWidth="1"/>
    <col min="14919" max="14919" width="37" style="134" customWidth="1"/>
    <col min="14920" max="14937" width="36.85546875" style="134" customWidth="1"/>
    <col min="14938" max="14938" width="36.5703125" style="134" customWidth="1"/>
    <col min="14939" max="14951" width="36.85546875" style="134" customWidth="1"/>
    <col min="14952" max="14952" width="36.5703125" style="134" customWidth="1"/>
    <col min="14953" max="14955" width="36.85546875" style="134" customWidth="1"/>
    <col min="14956" max="14956" width="36.5703125" style="134" customWidth="1"/>
    <col min="14957" max="14964" width="36.85546875" style="134" customWidth="1"/>
    <col min="14965" max="14965" width="36.5703125" style="134" customWidth="1"/>
    <col min="14966" max="15103" width="36.85546875" style="134"/>
    <col min="15104" max="15104" width="18.5703125" style="134" customWidth="1"/>
    <col min="15105" max="15113" width="31.42578125" style="134" customWidth="1"/>
    <col min="15114" max="15130" width="36.85546875" style="134" customWidth="1"/>
    <col min="15131" max="15131" width="37" style="134" customWidth="1"/>
    <col min="15132" max="15147" width="36.85546875" style="134" customWidth="1"/>
    <col min="15148" max="15148" width="37.140625" style="134" customWidth="1"/>
    <col min="15149" max="15150" width="36.85546875" style="134" customWidth="1"/>
    <col min="15151" max="15151" width="36.5703125" style="134" customWidth="1"/>
    <col min="15152" max="15153" width="36.85546875" style="134" customWidth="1"/>
    <col min="15154" max="15154" width="36.5703125" style="134" customWidth="1"/>
    <col min="15155" max="15155" width="37" style="134" customWidth="1"/>
    <col min="15156" max="15174" width="36.85546875" style="134" customWidth="1"/>
    <col min="15175" max="15175" width="37" style="134" customWidth="1"/>
    <col min="15176" max="15193" width="36.85546875" style="134" customWidth="1"/>
    <col min="15194" max="15194" width="36.5703125" style="134" customWidth="1"/>
    <col min="15195" max="15207" width="36.85546875" style="134" customWidth="1"/>
    <col min="15208" max="15208" width="36.5703125" style="134" customWidth="1"/>
    <col min="15209" max="15211" width="36.85546875" style="134" customWidth="1"/>
    <col min="15212" max="15212" width="36.5703125" style="134" customWidth="1"/>
    <col min="15213" max="15220" width="36.85546875" style="134" customWidth="1"/>
    <col min="15221" max="15221" width="36.5703125" style="134" customWidth="1"/>
    <col min="15222" max="15359" width="36.85546875" style="134"/>
    <col min="15360" max="15360" width="18.5703125" style="134" customWidth="1"/>
    <col min="15361" max="15369" width="31.42578125" style="134" customWidth="1"/>
    <col min="15370" max="15386" width="36.85546875" style="134" customWidth="1"/>
    <col min="15387" max="15387" width="37" style="134" customWidth="1"/>
    <col min="15388" max="15403" width="36.85546875" style="134" customWidth="1"/>
    <col min="15404" max="15404" width="37.140625" style="134" customWidth="1"/>
    <col min="15405" max="15406" width="36.85546875" style="134" customWidth="1"/>
    <col min="15407" max="15407" width="36.5703125" style="134" customWidth="1"/>
    <col min="15408" max="15409" width="36.85546875" style="134" customWidth="1"/>
    <col min="15410" max="15410" width="36.5703125" style="134" customWidth="1"/>
    <col min="15411" max="15411" width="37" style="134" customWidth="1"/>
    <col min="15412" max="15430" width="36.85546875" style="134" customWidth="1"/>
    <col min="15431" max="15431" width="37" style="134" customWidth="1"/>
    <col min="15432" max="15449" width="36.85546875" style="134" customWidth="1"/>
    <col min="15450" max="15450" width="36.5703125" style="134" customWidth="1"/>
    <col min="15451" max="15463" width="36.85546875" style="134" customWidth="1"/>
    <col min="15464" max="15464" width="36.5703125" style="134" customWidth="1"/>
    <col min="15465" max="15467" width="36.85546875" style="134" customWidth="1"/>
    <col min="15468" max="15468" width="36.5703125" style="134" customWidth="1"/>
    <col min="15469" max="15476" width="36.85546875" style="134" customWidth="1"/>
    <col min="15477" max="15477" width="36.5703125" style="134" customWidth="1"/>
    <col min="15478" max="15615" width="36.85546875" style="134"/>
    <col min="15616" max="15616" width="18.5703125" style="134" customWidth="1"/>
    <col min="15617" max="15625" width="31.42578125" style="134" customWidth="1"/>
    <col min="15626" max="15642" width="36.85546875" style="134" customWidth="1"/>
    <col min="15643" max="15643" width="37" style="134" customWidth="1"/>
    <col min="15644" max="15659" width="36.85546875" style="134" customWidth="1"/>
    <col min="15660" max="15660" width="37.140625" style="134" customWidth="1"/>
    <col min="15661" max="15662" width="36.85546875" style="134" customWidth="1"/>
    <col min="15663" max="15663" width="36.5703125" style="134" customWidth="1"/>
    <col min="15664" max="15665" width="36.85546875" style="134" customWidth="1"/>
    <col min="15666" max="15666" width="36.5703125" style="134" customWidth="1"/>
    <col min="15667" max="15667" width="37" style="134" customWidth="1"/>
    <col min="15668" max="15686" width="36.85546875" style="134" customWidth="1"/>
    <col min="15687" max="15687" width="37" style="134" customWidth="1"/>
    <col min="15688" max="15705" width="36.85546875" style="134" customWidth="1"/>
    <col min="15706" max="15706" width="36.5703125" style="134" customWidth="1"/>
    <col min="15707" max="15719" width="36.85546875" style="134" customWidth="1"/>
    <col min="15720" max="15720" width="36.5703125" style="134" customWidth="1"/>
    <col min="15721" max="15723" width="36.85546875" style="134" customWidth="1"/>
    <col min="15724" max="15724" width="36.5703125" style="134" customWidth="1"/>
    <col min="15725" max="15732" width="36.85546875" style="134" customWidth="1"/>
    <col min="15733" max="15733" width="36.5703125" style="134" customWidth="1"/>
    <col min="15734" max="15871" width="36.85546875" style="134"/>
    <col min="15872" max="15872" width="18.5703125" style="134" customWidth="1"/>
    <col min="15873" max="15881" width="31.42578125" style="134" customWidth="1"/>
    <col min="15882" max="15898" width="36.85546875" style="134" customWidth="1"/>
    <col min="15899" max="15899" width="37" style="134" customWidth="1"/>
    <col min="15900" max="15915" width="36.85546875" style="134" customWidth="1"/>
    <col min="15916" max="15916" width="37.140625" style="134" customWidth="1"/>
    <col min="15917" max="15918" width="36.85546875" style="134" customWidth="1"/>
    <col min="15919" max="15919" width="36.5703125" style="134" customWidth="1"/>
    <col min="15920" max="15921" width="36.85546875" style="134" customWidth="1"/>
    <col min="15922" max="15922" width="36.5703125" style="134" customWidth="1"/>
    <col min="15923" max="15923" width="37" style="134" customWidth="1"/>
    <col min="15924" max="15942" width="36.85546875" style="134" customWidth="1"/>
    <col min="15943" max="15943" width="37" style="134" customWidth="1"/>
    <col min="15944" max="15961" width="36.85546875" style="134" customWidth="1"/>
    <col min="15962" max="15962" width="36.5703125" style="134" customWidth="1"/>
    <col min="15963" max="15975" width="36.85546875" style="134" customWidth="1"/>
    <col min="15976" max="15976" width="36.5703125" style="134" customWidth="1"/>
    <col min="15977" max="15979" width="36.85546875" style="134" customWidth="1"/>
    <col min="15980" max="15980" width="36.5703125" style="134" customWidth="1"/>
    <col min="15981" max="15988" width="36.85546875" style="134" customWidth="1"/>
    <col min="15989" max="15989" width="36.5703125" style="134" customWidth="1"/>
    <col min="15990" max="16127" width="36.85546875" style="134"/>
    <col min="16128" max="16128" width="18.5703125" style="134" customWidth="1"/>
    <col min="16129" max="16137" width="31.42578125" style="134" customWidth="1"/>
    <col min="16138" max="16154" width="36.85546875" style="134" customWidth="1"/>
    <col min="16155" max="16155" width="37" style="134" customWidth="1"/>
    <col min="16156" max="16171" width="36.85546875" style="134" customWidth="1"/>
    <col min="16172" max="16172" width="37.140625" style="134" customWidth="1"/>
    <col min="16173" max="16174" width="36.85546875" style="134" customWidth="1"/>
    <col min="16175" max="16175" width="36.5703125" style="134" customWidth="1"/>
    <col min="16176" max="16177" width="36.85546875" style="134" customWidth="1"/>
    <col min="16178" max="16178" width="36.5703125" style="134" customWidth="1"/>
    <col min="16179" max="16179" width="37" style="134" customWidth="1"/>
    <col min="16180" max="16198" width="36.85546875" style="134" customWidth="1"/>
    <col min="16199" max="16199" width="37" style="134" customWidth="1"/>
    <col min="16200" max="16217" width="36.85546875" style="134" customWidth="1"/>
    <col min="16218" max="16218" width="36.5703125" style="134" customWidth="1"/>
    <col min="16219" max="16231" width="36.85546875" style="134" customWidth="1"/>
    <col min="16232" max="16232" width="36.5703125" style="134" customWidth="1"/>
    <col min="16233" max="16235" width="36.85546875" style="134" customWidth="1"/>
    <col min="16236" max="16236" width="36.5703125" style="134" customWidth="1"/>
    <col min="16237" max="16244" width="36.85546875" style="134" customWidth="1"/>
    <col min="16245" max="16245" width="36.5703125" style="134" customWidth="1"/>
    <col min="16246" max="16384" width="36.85546875" style="134"/>
  </cols>
  <sheetData>
    <row r="1" spans="1:244" s="79" customFormat="1" ht="12.75" customHeight="1" x14ac:dyDescent="0.25">
      <c r="A1" s="75" t="s">
        <v>115</v>
      </c>
      <c r="B1" s="76"/>
      <c r="C1" s="77"/>
      <c r="D1" s="77"/>
      <c r="E1" s="77"/>
      <c r="F1" s="77"/>
      <c r="G1" s="77"/>
      <c r="H1" s="77"/>
      <c r="I1" s="77"/>
      <c r="J1" s="78"/>
      <c r="K1" s="78"/>
      <c r="L1" s="78"/>
      <c r="M1" s="78"/>
      <c r="N1" s="78"/>
      <c r="O1" s="78"/>
      <c r="P1" s="78"/>
      <c r="Q1" s="78"/>
      <c r="R1" s="78"/>
      <c r="S1" s="78"/>
      <c r="T1" s="78"/>
      <c r="U1" s="78"/>
      <c r="V1" s="78"/>
      <c r="W1" s="78"/>
      <c r="X1" s="78"/>
      <c r="Y1" s="78"/>
      <c r="Z1" s="78"/>
      <c r="AA1" s="78"/>
      <c r="AB1" s="78"/>
      <c r="AC1" s="78"/>
      <c r="AD1" s="78"/>
      <c r="AE1" s="78"/>
      <c r="AF1" s="78"/>
      <c r="AG1" s="78"/>
      <c r="AH1" s="78"/>
    </row>
    <row r="2" spans="1:244" s="83" customFormat="1" ht="12.75" customHeight="1" x14ac:dyDescent="0.25">
      <c r="A2" s="80" t="s">
        <v>116</v>
      </c>
      <c r="B2" s="81">
        <v>1</v>
      </c>
      <c r="C2" s="81">
        <v>2</v>
      </c>
      <c r="D2" s="81">
        <v>3</v>
      </c>
      <c r="E2" s="81">
        <v>4</v>
      </c>
      <c r="F2" s="81">
        <v>5</v>
      </c>
      <c r="G2" s="81">
        <v>6</v>
      </c>
      <c r="H2" s="81">
        <v>7</v>
      </c>
      <c r="I2" s="81">
        <v>8</v>
      </c>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t="str">
        <f t="shared" ref="AJ2:CU2" si="0">IF(AJ3="","",AI2+1)</f>
        <v/>
      </c>
      <c r="AK2" s="82" t="str">
        <f t="shared" si="0"/>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ref="CV2:FG2" si="1">IF(CV3="","",CU2+1)</f>
        <v/>
      </c>
      <c r="CW2" s="82" t="str">
        <f t="shared" si="1"/>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ref="FH2:HS2" si="2">IF(FH3="","",FG2+1)</f>
        <v/>
      </c>
      <c r="FI2" s="82" t="str">
        <f t="shared" si="2"/>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ref="HT2:IJ2" si="3">IF(HT3="","",HS2+1)</f>
        <v/>
      </c>
      <c r="HU2" s="82" t="str">
        <f t="shared" si="3"/>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row>
    <row r="3" spans="1:244" s="88" customFormat="1" x14ac:dyDescent="0.2">
      <c r="A3" s="84" t="s">
        <v>117</v>
      </c>
      <c r="B3" s="85" t="s">
        <v>332</v>
      </c>
      <c r="C3" s="85" t="s">
        <v>422</v>
      </c>
      <c r="D3" s="86"/>
      <c r="E3" s="87"/>
      <c r="F3" s="85"/>
      <c r="G3" s="85"/>
      <c r="H3" s="85"/>
      <c r="I3" s="85"/>
      <c r="J3" s="86"/>
      <c r="K3" s="86"/>
      <c r="L3" s="86"/>
      <c r="M3" s="86"/>
      <c r="N3" s="86"/>
      <c r="O3" s="86"/>
      <c r="P3" s="86"/>
      <c r="Q3" s="86"/>
      <c r="R3" s="86"/>
      <c r="S3" s="86"/>
      <c r="T3" s="86"/>
      <c r="U3" s="86"/>
      <c r="V3" s="86"/>
      <c r="W3" s="86"/>
      <c r="X3" s="86"/>
      <c r="Y3" s="86"/>
      <c r="Z3" s="86"/>
      <c r="AA3" s="86"/>
      <c r="AB3" s="86"/>
      <c r="AC3" s="86"/>
      <c r="AD3" s="86"/>
      <c r="AE3" s="86"/>
      <c r="AF3" s="86"/>
      <c r="AG3" s="86"/>
      <c r="AH3" s="86"/>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row>
    <row r="4" spans="1:244" s="88" customFormat="1" x14ac:dyDescent="0.2">
      <c r="A4" s="84" t="s">
        <v>118</v>
      </c>
      <c r="B4" s="85"/>
      <c r="C4" s="236"/>
      <c r="D4" s="85"/>
      <c r="E4" s="87"/>
      <c r="F4" s="85"/>
      <c r="G4" s="85"/>
      <c r="H4" s="85"/>
      <c r="I4" s="85"/>
      <c r="J4" s="86"/>
      <c r="K4" s="85"/>
      <c r="L4" s="85"/>
      <c r="M4" s="85"/>
      <c r="N4" s="86"/>
      <c r="O4" s="86"/>
      <c r="P4" s="85"/>
      <c r="Q4" s="85"/>
      <c r="R4" s="85"/>
      <c r="S4" s="85"/>
      <c r="T4" s="85"/>
      <c r="U4" s="85"/>
      <c r="V4" s="85"/>
      <c r="W4" s="90"/>
      <c r="X4" s="85"/>
      <c r="Y4" s="86"/>
      <c r="Z4" s="85"/>
      <c r="AA4" s="85"/>
      <c r="AB4" s="86"/>
      <c r="AC4" s="86"/>
      <c r="AD4" s="86"/>
      <c r="AE4" s="86"/>
      <c r="AF4" s="86"/>
      <c r="AG4" s="86"/>
      <c r="AH4" s="86"/>
      <c r="AP4" s="91"/>
      <c r="AQ4" s="91"/>
      <c r="AR4" s="91"/>
      <c r="AS4" s="91"/>
      <c r="AT4" s="91"/>
      <c r="AU4" s="91"/>
      <c r="AV4" s="91"/>
      <c r="FZ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row>
    <row r="5" spans="1:244" s="96" customFormat="1" x14ac:dyDescent="0.2">
      <c r="A5" s="92" t="s">
        <v>119</v>
      </c>
      <c r="B5" s="93" t="s">
        <v>327</v>
      </c>
      <c r="C5" s="93" t="s">
        <v>327</v>
      </c>
      <c r="D5" s="94"/>
      <c r="E5" s="95"/>
      <c r="F5" s="93"/>
      <c r="G5" s="93"/>
      <c r="H5" s="93"/>
      <c r="I5" s="93"/>
      <c r="J5" s="93"/>
      <c r="K5" s="94"/>
      <c r="L5" s="93"/>
      <c r="M5" s="94"/>
      <c r="N5" s="94"/>
      <c r="O5" s="94"/>
      <c r="P5" s="93"/>
      <c r="Q5" s="94"/>
      <c r="R5" s="93"/>
      <c r="S5" s="94"/>
      <c r="T5" s="93"/>
      <c r="U5" s="94"/>
      <c r="V5" s="93"/>
      <c r="W5" s="94"/>
      <c r="X5" s="93"/>
      <c r="Y5" s="93"/>
      <c r="Z5" s="94"/>
      <c r="AA5" s="94"/>
      <c r="AB5" s="94"/>
      <c r="AC5" s="94"/>
      <c r="AD5" s="94"/>
      <c r="AE5" s="94"/>
      <c r="AF5" s="94"/>
      <c r="AG5" s="94"/>
      <c r="AH5" s="94"/>
      <c r="DN5" s="97"/>
      <c r="GB5" s="98"/>
      <c r="GC5" s="98"/>
      <c r="GD5" s="98"/>
      <c r="GE5" s="98"/>
      <c r="GF5" s="98"/>
      <c r="GG5" s="98"/>
      <c r="GH5" s="98"/>
      <c r="GI5" s="98"/>
      <c r="GJ5" s="98"/>
      <c r="GK5" s="98"/>
      <c r="GL5" s="98"/>
      <c r="GM5" s="98"/>
      <c r="GN5" s="98"/>
      <c r="GO5" s="98"/>
      <c r="GP5" s="98"/>
      <c r="GQ5" s="98"/>
      <c r="GR5" s="98"/>
      <c r="GS5" s="98"/>
      <c r="GT5" s="98"/>
      <c r="GU5" s="98"/>
      <c r="GV5" s="99"/>
      <c r="GW5" s="98"/>
      <c r="GX5" s="98"/>
      <c r="GY5" s="98"/>
      <c r="GZ5" s="98"/>
      <c r="HA5" s="98"/>
    </row>
    <row r="6" spans="1:244" s="96" customFormat="1" x14ac:dyDescent="0.2">
      <c r="A6" s="92" t="s">
        <v>120</v>
      </c>
      <c r="B6" s="93"/>
      <c r="C6" s="93"/>
      <c r="D6" s="94"/>
      <c r="E6" s="95"/>
      <c r="F6" s="93"/>
      <c r="G6" s="93"/>
      <c r="H6" s="93"/>
      <c r="I6" s="93"/>
      <c r="J6" s="94"/>
      <c r="K6" s="94"/>
      <c r="L6" s="94"/>
      <c r="M6" s="94"/>
      <c r="N6" s="94"/>
      <c r="O6" s="94"/>
      <c r="P6" s="94"/>
      <c r="Q6" s="94"/>
      <c r="R6" s="94"/>
      <c r="S6" s="94"/>
      <c r="T6" s="94"/>
      <c r="U6" s="94"/>
      <c r="V6" s="94"/>
      <c r="W6" s="94"/>
      <c r="X6" s="94"/>
      <c r="Y6" s="94"/>
      <c r="Z6" s="94"/>
      <c r="AA6" s="94"/>
      <c r="AB6" s="94"/>
      <c r="AC6" s="94"/>
      <c r="AD6" s="94"/>
      <c r="AE6" s="94"/>
      <c r="AF6" s="94"/>
      <c r="AG6" s="94"/>
      <c r="AH6" s="94"/>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row>
    <row r="7" spans="1:244" s="103" customFormat="1" x14ac:dyDescent="0.2">
      <c r="A7" s="84" t="s">
        <v>121</v>
      </c>
      <c r="B7" s="100" t="s">
        <v>328</v>
      </c>
      <c r="C7" s="100" t="s">
        <v>331</v>
      </c>
      <c r="D7" s="101"/>
      <c r="E7" s="102"/>
      <c r="F7" s="100"/>
      <c r="G7" s="100"/>
      <c r="H7" s="100"/>
      <c r="I7" s="100"/>
      <c r="J7" s="101"/>
      <c r="K7" s="101"/>
      <c r="L7" s="100"/>
      <c r="M7" s="101"/>
      <c r="N7" s="101"/>
      <c r="O7" s="101"/>
      <c r="P7" s="100"/>
      <c r="Q7" s="101"/>
      <c r="R7" s="100"/>
      <c r="S7" s="101"/>
      <c r="T7" s="101"/>
      <c r="U7" s="101"/>
      <c r="V7" s="101"/>
      <c r="W7" s="101"/>
      <c r="X7" s="101"/>
      <c r="Y7" s="101"/>
      <c r="Z7" s="101"/>
      <c r="AA7" s="101"/>
      <c r="AB7" s="101"/>
      <c r="AC7" s="101"/>
      <c r="AD7" s="101"/>
      <c r="AE7" s="101"/>
      <c r="AF7" s="101"/>
      <c r="AG7" s="101"/>
      <c r="AH7" s="101"/>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row>
    <row r="8" spans="1:244" s="103" customFormat="1" x14ac:dyDescent="0.2">
      <c r="A8" s="84" t="s">
        <v>122</v>
      </c>
      <c r="B8" s="100"/>
      <c r="C8" s="100"/>
      <c r="D8" s="101"/>
      <c r="E8" s="102"/>
      <c r="F8" s="100"/>
      <c r="G8" s="100"/>
      <c r="H8" s="100"/>
      <c r="I8" s="100"/>
      <c r="J8" s="101"/>
      <c r="K8" s="101"/>
      <c r="L8" s="101"/>
      <c r="M8" s="100"/>
      <c r="N8" s="101"/>
      <c r="O8" s="101"/>
      <c r="P8" s="101"/>
      <c r="Q8" s="101"/>
      <c r="R8" s="100"/>
      <c r="S8" s="101"/>
      <c r="T8" s="101"/>
      <c r="U8" s="101"/>
      <c r="V8" s="101"/>
      <c r="W8" s="101"/>
      <c r="X8" s="101"/>
      <c r="Y8" s="101"/>
      <c r="Z8" s="101"/>
      <c r="AA8" s="101"/>
      <c r="AB8" s="101"/>
      <c r="AC8" s="101"/>
      <c r="AD8" s="101"/>
      <c r="AE8" s="101"/>
      <c r="AF8" s="101"/>
      <c r="AG8" s="101"/>
      <c r="AH8" s="101"/>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row>
    <row r="9" spans="1:244" s="96" customFormat="1" x14ac:dyDescent="0.2">
      <c r="A9" s="92" t="s">
        <v>123</v>
      </c>
      <c r="B9" s="93"/>
      <c r="C9" s="105"/>
      <c r="D9" s="94"/>
      <c r="E9" s="95"/>
      <c r="F9" s="93"/>
      <c r="G9" s="93"/>
      <c r="H9" s="93"/>
      <c r="I9" s="93"/>
      <c r="J9" s="94"/>
      <c r="K9" s="93"/>
      <c r="L9" s="93"/>
      <c r="M9" s="94"/>
      <c r="N9" s="94"/>
      <c r="O9" s="94"/>
      <c r="P9" s="105"/>
      <c r="Q9" s="94"/>
      <c r="R9" s="93"/>
      <c r="S9" s="93"/>
      <c r="T9" s="93"/>
      <c r="U9" s="94"/>
      <c r="V9" s="94"/>
      <c r="W9" s="94"/>
      <c r="X9" s="94"/>
      <c r="Y9" s="94"/>
      <c r="Z9" s="94"/>
      <c r="AA9" s="94"/>
      <c r="AB9" s="94"/>
      <c r="AC9" s="94"/>
      <c r="AD9" s="94"/>
      <c r="AE9" s="94"/>
      <c r="AF9" s="94"/>
      <c r="AG9" s="94"/>
      <c r="AH9" s="94"/>
      <c r="AX9" s="97"/>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row>
    <row r="10" spans="1:244" s="96" customFormat="1" x14ac:dyDescent="0.2">
      <c r="A10" s="92" t="s">
        <v>124</v>
      </c>
      <c r="B10" s="93"/>
      <c r="C10" s="93"/>
      <c r="D10" s="94"/>
      <c r="E10" s="95"/>
      <c r="F10" s="93"/>
      <c r="G10" s="93"/>
      <c r="H10" s="93"/>
      <c r="I10" s="93"/>
      <c r="J10" s="94"/>
      <c r="K10" s="94"/>
      <c r="L10" s="94"/>
      <c r="M10" s="94"/>
      <c r="N10" s="94"/>
      <c r="O10" s="94"/>
      <c r="P10" s="93"/>
      <c r="Q10" s="94"/>
      <c r="R10" s="94"/>
      <c r="S10" s="94"/>
      <c r="T10" s="94"/>
      <c r="U10" s="94"/>
      <c r="V10" s="94"/>
      <c r="W10" s="94"/>
      <c r="X10" s="94"/>
      <c r="Y10" s="94"/>
      <c r="Z10" s="94"/>
      <c r="AA10" s="94"/>
      <c r="AB10" s="94"/>
      <c r="AC10" s="94"/>
      <c r="AD10" s="94"/>
      <c r="AE10" s="94"/>
      <c r="AF10" s="94"/>
      <c r="AG10" s="94"/>
      <c r="AH10" s="94"/>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row>
    <row r="11" spans="1:244" s="103" customFormat="1" x14ac:dyDescent="0.2">
      <c r="A11" s="84" t="s">
        <v>125</v>
      </c>
      <c r="B11" s="100"/>
      <c r="C11" s="100"/>
      <c r="D11" s="101"/>
      <c r="E11" s="102"/>
      <c r="F11" s="100"/>
      <c r="G11" s="100"/>
      <c r="H11" s="100"/>
      <c r="I11" s="100"/>
      <c r="J11" s="101"/>
      <c r="K11" s="101"/>
      <c r="L11" s="101"/>
      <c r="M11" s="101"/>
      <c r="N11" s="101"/>
      <c r="O11" s="101"/>
      <c r="P11" s="101"/>
      <c r="Q11" s="101"/>
      <c r="R11" s="100"/>
      <c r="S11" s="101"/>
      <c r="T11" s="101"/>
      <c r="U11" s="101"/>
      <c r="V11" s="101"/>
      <c r="W11" s="100"/>
      <c r="X11" s="101"/>
      <c r="Y11" s="101"/>
      <c r="Z11" s="101"/>
      <c r="AA11" s="101"/>
      <c r="AB11" s="101"/>
      <c r="AC11" s="101"/>
      <c r="AD11" s="101"/>
      <c r="AE11" s="101"/>
      <c r="AF11" s="101"/>
      <c r="AG11" s="101"/>
      <c r="AH11" s="101"/>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row>
    <row r="12" spans="1:244" s="103" customFormat="1" ht="25.5" x14ac:dyDescent="0.2">
      <c r="A12" s="84" t="s">
        <v>126</v>
      </c>
      <c r="B12" s="100"/>
      <c r="C12" s="100"/>
      <c r="D12" s="101"/>
      <c r="E12" s="102"/>
      <c r="F12" s="100"/>
      <c r="G12" s="100"/>
      <c r="H12" s="100"/>
      <c r="I12" s="100"/>
      <c r="J12" s="101"/>
      <c r="K12" s="101"/>
      <c r="L12" s="101"/>
      <c r="M12" s="101"/>
      <c r="N12" s="101"/>
      <c r="O12" s="101"/>
      <c r="P12" s="101"/>
      <c r="Q12" s="101"/>
      <c r="R12" s="100"/>
      <c r="S12" s="101"/>
      <c r="T12" s="101"/>
      <c r="U12" s="101"/>
      <c r="V12" s="101"/>
      <c r="W12" s="100"/>
      <c r="X12" s="101"/>
      <c r="Y12" s="101"/>
      <c r="Z12" s="101"/>
      <c r="AA12" s="101"/>
      <c r="AB12" s="101"/>
      <c r="AC12" s="101"/>
      <c r="AD12" s="101"/>
      <c r="AE12" s="101"/>
      <c r="AF12" s="101"/>
      <c r="AG12" s="101"/>
      <c r="AH12" s="101"/>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row>
    <row r="13" spans="1:244" s="96" customFormat="1" x14ac:dyDescent="0.2">
      <c r="A13" s="92" t="s">
        <v>127</v>
      </c>
      <c r="B13" s="93"/>
      <c r="C13" s="93"/>
      <c r="D13" s="94"/>
      <c r="E13" s="95"/>
      <c r="F13" s="93"/>
      <c r="G13" s="93"/>
      <c r="H13" s="93"/>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row>
    <row r="14" spans="1:244" s="96" customFormat="1" x14ac:dyDescent="0.2">
      <c r="A14" s="92" t="s">
        <v>128</v>
      </c>
      <c r="B14" s="93"/>
      <c r="C14" s="93"/>
      <c r="D14" s="94"/>
      <c r="E14" s="95"/>
      <c r="F14" s="93"/>
      <c r="G14" s="93"/>
      <c r="H14" s="93"/>
      <c r="I14" s="93"/>
      <c r="J14" s="94"/>
      <c r="K14" s="94"/>
      <c r="L14" s="94"/>
      <c r="M14" s="93"/>
      <c r="N14" s="94"/>
      <c r="O14" s="94"/>
      <c r="P14" s="94"/>
      <c r="Q14" s="94"/>
      <c r="R14" s="94"/>
      <c r="S14" s="94"/>
      <c r="T14" s="94"/>
      <c r="U14" s="94"/>
      <c r="V14" s="94"/>
      <c r="W14" s="94"/>
      <c r="X14" s="94"/>
      <c r="Y14" s="94"/>
      <c r="Z14" s="94"/>
      <c r="AA14" s="94"/>
      <c r="AB14" s="94"/>
      <c r="AC14" s="94"/>
      <c r="AD14" s="94"/>
      <c r="AE14" s="94"/>
      <c r="AF14" s="94"/>
      <c r="AG14" s="94"/>
      <c r="AH14" s="94"/>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row>
    <row r="15" spans="1:244" s="88" customFormat="1" x14ac:dyDescent="0.2">
      <c r="A15" s="84" t="s">
        <v>129</v>
      </c>
      <c r="B15" s="85"/>
      <c r="C15" s="85"/>
      <c r="D15" s="86"/>
      <c r="E15" s="87"/>
      <c r="F15" s="85"/>
      <c r="G15" s="85"/>
      <c r="H15" s="85"/>
      <c r="I15" s="85"/>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row>
    <row r="16" spans="1:244" s="103" customFormat="1" x14ac:dyDescent="0.2">
      <c r="A16" s="84" t="s">
        <v>130</v>
      </c>
      <c r="B16" s="100"/>
      <c r="C16" s="100"/>
      <c r="D16" s="101"/>
      <c r="E16" s="102"/>
      <c r="F16" s="100"/>
      <c r="G16" s="100"/>
      <c r="H16" s="100"/>
      <c r="I16" s="100"/>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CB16" s="88"/>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row>
    <row r="17" spans="1:209" s="109" customFormat="1" x14ac:dyDescent="0.2">
      <c r="A17" s="92" t="s">
        <v>131</v>
      </c>
      <c r="B17" s="106"/>
      <c r="C17" s="106"/>
      <c r="D17" s="107"/>
      <c r="E17" s="108"/>
      <c r="F17" s="106"/>
      <c r="G17" s="106"/>
      <c r="H17" s="106"/>
      <c r="I17" s="106"/>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row>
    <row r="18" spans="1:209" s="109" customFormat="1" x14ac:dyDescent="0.2">
      <c r="A18" s="92" t="s">
        <v>132</v>
      </c>
      <c r="B18" s="106"/>
      <c r="C18" s="106"/>
      <c r="D18" s="107"/>
      <c r="E18" s="108"/>
      <c r="F18" s="106"/>
      <c r="G18" s="106"/>
      <c r="H18" s="106"/>
      <c r="I18" s="106"/>
      <c r="J18" s="107"/>
      <c r="K18" s="107"/>
      <c r="L18" s="107"/>
      <c r="M18" s="107"/>
      <c r="N18" s="107"/>
      <c r="O18" s="107"/>
      <c r="P18" s="107"/>
      <c r="Q18" s="107"/>
      <c r="R18" s="107"/>
      <c r="S18" s="107"/>
      <c r="T18" s="107"/>
      <c r="U18" s="107"/>
      <c r="V18" s="107"/>
      <c r="W18" s="111"/>
      <c r="X18" s="107"/>
      <c r="Y18" s="107"/>
      <c r="Z18" s="107"/>
      <c r="AA18" s="107"/>
      <c r="AB18" s="107"/>
      <c r="AC18" s="107"/>
      <c r="AD18" s="107"/>
      <c r="AE18" s="107"/>
      <c r="AF18" s="107"/>
      <c r="AG18" s="107"/>
      <c r="AH18" s="107"/>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row>
    <row r="19" spans="1:209" s="88" customFormat="1" x14ac:dyDescent="0.2">
      <c r="A19" s="84" t="s">
        <v>133</v>
      </c>
      <c r="B19" s="85"/>
      <c r="C19" s="85"/>
      <c r="D19" s="86"/>
      <c r="E19" s="87"/>
      <c r="F19" s="85"/>
      <c r="G19" s="85"/>
      <c r="H19" s="85"/>
      <c r="I19" s="8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row>
    <row r="20" spans="1:209" s="117" customFormat="1" x14ac:dyDescent="0.25">
      <c r="A20" s="112" t="s">
        <v>134</v>
      </c>
      <c r="B20" s="113" t="s">
        <v>329</v>
      </c>
      <c r="C20" s="113" t="s">
        <v>423</v>
      </c>
      <c r="D20" s="113"/>
      <c r="E20" s="115"/>
      <c r="F20" s="113"/>
      <c r="G20" s="113"/>
      <c r="H20" s="113"/>
      <c r="I20" s="113"/>
      <c r="J20" s="114"/>
      <c r="K20" s="114"/>
      <c r="L20" s="116"/>
      <c r="M20" s="114"/>
      <c r="O20" s="118"/>
      <c r="P20" s="114"/>
      <c r="Q20" s="114"/>
      <c r="S20" s="114"/>
      <c r="T20" s="114"/>
      <c r="U20" s="114"/>
      <c r="V20" s="114"/>
      <c r="W20" s="114"/>
      <c r="X20" s="114"/>
      <c r="Y20" s="114"/>
      <c r="Z20" s="118"/>
      <c r="AA20" s="118"/>
      <c r="AB20" s="118"/>
      <c r="AC20" s="118"/>
      <c r="AD20" s="118"/>
      <c r="AE20" s="118"/>
      <c r="AF20" s="118"/>
      <c r="AG20" s="118"/>
      <c r="AH20" s="118"/>
      <c r="AI20" s="118"/>
      <c r="AJ20" s="118"/>
      <c r="AK20" s="118"/>
      <c r="AL20" s="118"/>
      <c r="AM20" s="118"/>
      <c r="AN20" s="118"/>
      <c r="AO20" s="118"/>
      <c r="AP20" s="118"/>
      <c r="AQ20" s="118"/>
      <c r="AR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W20" s="118"/>
      <c r="BX20" s="118"/>
      <c r="BY20" s="118"/>
      <c r="BZ20" s="118"/>
      <c r="CA20" s="118"/>
      <c r="CB20" s="118"/>
      <c r="CC20" s="118"/>
      <c r="CD20" s="118"/>
      <c r="CE20" s="118"/>
      <c r="CF20" s="118"/>
      <c r="CG20" s="118"/>
      <c r="CH20" s="118"/>
      <c r="CJ20" s="118"/>
      <c r="CK20" s="118"/>
      <c r="CM20" s="118"/>
      <c r="CN20" s="118"/>
      <c r="CO20" s="118"/>
      <c r="CP20" s="118"/>
      <c r="CQ20" s="118"/>
      <c r="CR20" s="118"/>
      <c r="CS20" s="118"/>
      <c r="CT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GB20" s="116"/>
      <c r="GD20" s="116"/>
      <c r="GH20" s="116"/>
      <c r="GI20" s="116"/>
      <c r="GJ20" s="116"/>
      <c r="GL20" s="116"/>
      <c r="GM20" s="116"/>
      <c r="GN20" s="116"/>
      <c r="GO20" s="116"/>
      <c r="GP20" s="116"/>
      <c r="GQ20" s="116"/>
      <c r="GR20" s="116"/>
      <c r="GS20" s="116"/>
      <c r="GT20" s="116"/>
      <c r="GU20" s="116"/>
      <c r="GV20" s="116"/>
      <c r="GW20" s="116"/>
      <c r="GX20" s="116"/>
      <c r="GY20" s="116"/>
      <c r="GZ20" s="116"/>
      <c r="HA20" s="116"/>
    </row>
    <row r="21" spans="1:209" s="100" customFormat="1" ht="25.5" x14ac:dyDescent="0.25">
      <c r="A21" s="119" t="s">
        <v>135</v>
      </c>
      <c r="B21" s="120" t="s">
        <v>330</v>
      </c>
      <c r="C21" s="120" t="s">
        <v>424</v>
      </c>
      <c r="D21" s="120"/>
      <c r="E21" s="122"/>
      <c r="F21" s="120"/>
      <c r="G21" s="120"/>
      <c r="H21" s="120"/>
      <c r="I21" s="120"/>
      <c r="J21" s="121"/>
      <c r="K21" s="121"/>
      <c r="L21" s="123"/>
      <c r="M21" s="121"/>
      <c r="O21" s="124"/>
      <c r="P21" s="121"/>
      <c r="Q21" s="121"/>
      <c r="S21" s="121"/>
      <c r="T21" s="121"/>
      <c r="U21" s="121"/>
      <c r="V21" s="121"/>
      <c r="W21" s="121"/>
      <c r="X21" s="121"/>
      <c r="Y21" s="121"/>
      <c r="Z21" s="124"/>
      <c r="AA21" s="124"/>
      <c r="AB21" s="124"/>
      <c r="AC21" s="124"/>
      <c r="AD21" s="124"/>
      <c r="AE21" s="124"/>
      <c r="AF21" s="124"/>
      <c r="AG21" s="124"/>
      <c r="AH21" s="124"/>
      <c r="AI21" s="124"/>
      <c r="AJ21" s="124"/>
      <c r="AK21" s="124"/>
      <c r="AL21" s="124"/>
      <c r="AM21" s="124"/>
      <c r="AN21" s="124"/>
      <c r="AO21" s="124"/>
      <c r="AP21" s="124"/>
      <c r="AQ21" s="124"/>
      <c r="AR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W21" s="124"/>
      <c r="BX21" s="124"/>
      <c r="BY21" s="124"/>
      <c r="BZ21" s="124"/>
      <c r="CA21" s="124"/>
      <c r="CB21" s="124"/>
      <c r="CC21" s="124"/>
      <c r="CD21" s="124"/>
      <c r="CE21" s="124"/>
      <c r="CF21" s="124"/>
      <c r="CG21" s="124"/>
      <c r="CH21" s="124"/>
      <c r="CJ21" s="124"/>
      <c r="CK21" s="124"/>
      <c r="CM21" s="124"/>
      <c r="CN21" s="124"/>
      <c r="CO21" s="124"/>
      <c r="CP21" s="124"/>
      <c r="CQ21" s="124"/>
      <c r="CR21" s="124"/>
      <c r="CS21" s="124"/>
      <c r="CT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GB21" s="123"/>
      <c r="GD21" s="123"/>
      <c r="GH21" s="123"/>
      <c r="GI21" s="123"/>
      <c r="GJ21" s="123"/>
      <c r="GL21" s="123"/>
      <c r="GM21" s="123"/>
      <c r="GN21" s="123"/>
      <c r="GO21" s="123"/>
      <c r="GP21" s="123"/>
      <c r="GQ21" s="123"/>
      <c r="GR21" s="123"/>
      <c r="GS21" s="123"/>
      <c r="GT21" s="123"/>
      <c r="GU21" s="123"/>
      <c r="GV21" s="123"/>
      <c r="GW21" s="123"/>
      <c r="GX21" s="123"/>
      <c r="GY21" s="123"/>
      <c r="GZ21" s="123"/>
      <c r="HA21" s="123"/>
    </row>
    <row r="22" spans="1:209" s="96" customFormat="1" x14ac:dyDescent="0.2">
      <c r="A22" s="92" t="s">
        <v>136</v>
      </c>
      <c r="B22" s="93"/>
      <c r="C22" s="93"/>
      <c r="D22" s="94"/>
      <c r="E22" s="95"/>
      <c r="F22" s="93"/>
      <c r="G22" s="93"/>
      <c r="H22" s="93"/>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row>
    <row r="23" spans="1:209" s="109" customFormat="1" ht="25.5" x14ac:dyDescent="0.2">
      <c r="A23" s="92" t="s">
        <v>137</v>
      </c>
      <c r="B23" s="106" t="s">
        <v>328</v>
      </c>
      <c r="C23" s="106" t="s">
        <v>328</v>
      </c>
      <c r="D23" s="107"/>
      <c r="E23" s="108"/>
      <c r="F23" s="93"/>
      <c r="G23" s="106"/>
      <c r="H23" s="106"/>
      <c r="I23" s="106"/>
      <c r="J23" s="94"/>
      <c r="K23" s="107"/>
      <c r="L23" s="93"/>
      <c r="M23" s="107"/>
      <c r="N23" s="107"/>
      <c r="O23" s="107"/>
      <c r="P23" s="106"/>
      <c r="Q23" s="107"/>
      <c r="R23" s="106"/>
      <c r="S23" s="107"/>
      <c r="T23" s="107"/>
      <c r="U23" s="107"/>
      <c r="V23" s="107"/>
      <c r="W23" s="106"/>
      <c r="X23" s="107"/>
      <c r="Y23" s="107"/>
      <c r="Z23" s="107"/>
      <c r="AA23" s="107"/>
      <c r="AB23" s="107"/>
      <c r="AC23" s="107"/>
      <c r="AD23" s="107"/>
      <c r="AE23" s="107"/>
      <c r="AF23" s="107"/>
      <c r="AG23" s="107"/>
      <c r="AH23" s="107"/>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row>
    <row r="24" spans="1:209" s="103" customFormat="1" ht="25.5" x14ac:dyDescent="0.2">
      <c r="A24" s="84" t="s">
        <v>138</v>
      </c>
      <c r="B24" s="100"/>
      <c r="C24" s="85"/>
      <c r="D24" s="101"/>
      <c r="E24" s="102"/>
      <c r="F24" s="85"/>
      <c r="G24" s="100"/>
      <c r="H24" s="100"/>
      <c r="I24" s="100"/>
      <c r="J24" s="86"/>
      <c r="K24" s="101"/>
      <c r="L24" s="85"/>
      <c r="M24" s="101"/>
      <c r="N24" s="101"/>
      <c r="O24" s="101"/>
      <c r="P24" s="86"/>
      <c r="Q24" s="101"/>
      <c r="R24" s="85"/>
      <c r="S24" s="101"/>
      <c r="T24" s="101"/>
      <c r="U24" s="101"/>
      <c r="V24" s="101"/>
      <c r="W24" s="101"/>
      <c r="X24" s="101"/>
      <c r="Y24" s="101"/>
      <c r="Z24" s="101"/>
      <c r="AA24" s="101"/>
      <c r="AB24" s="101"/>
      <c r="AC24" s="101"/>
      <c r="AD24" s="101"/>
      <c r="AE24" s="101"/>
      <c r="AF24" s="101"/>
      <c r="AG24" s="101"/>
      <c r="AH24" s="101"/>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row>
    <row r="25" spans="1:209" s="88" customFormat="1" x14ac:dyDescent="0.2">
      <c r="A25" s="84" t="s">
        <v>139</v>
      </c>
      <c r="B25" s="85"/>
      <c r="C25" s="85"/>
      <c r="D25" s="86"/>
      <c r="E25" s="87"/>
      <c r="F25" s="85"/>
      <c r="G25" s="85"/>
      <c r="H25" s="85"/>
      <c r="I25" s="85"/>
      <c r="J25" s="86"/>
      <c r="K25" s="86"/>
      <c r="L25" s="85"/>
      <c r="M25" s="86"/>
      <c r="N25" s="86"/>
      <c r="O25" s="86"/>
      <c r="P25" s="85"/>
      <c r="Q25" s="86"/>
      <c r="R25" s="85"/>
      <c r="S25" s="86"/>
      <c r="T25" s="86"/>
      <c r="U25" s="86"/>
      <c r="V25" s="86"/>
      <c r="W25" s="86"/>
      <c r="X25" s="86"/>
      <c r="Y25" s="86"/>
      <c r="Z25" s="86"/>
      <c r="AA25" s="86"/>
      <c r="AB25" s="86"/>
      <c r="AC25" s="86"/>
      <c r="AD25" s="86"/>
      <c r="AE25" s="86"/>
      <c r="AF25" s="86"/>
      <c r="AG25" s="86"/>
      <c r="AH25" s="86"/>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row>
    <row r="26" spans="1:209" s="96" customFormat="1" ht="103.5" customHeight="1" x14ac:dyDescent="0.2">
      <c r="A26" s="97" t="s">
        <v>140</v>
      </c>
      <c r="B26" s="93" t="s">
        <v>326</v>
      </c>
      <c r="C26" s="93" t="s">
        <v>425</v>
      </c>
      <c r="E26" s="125"/>
      <c r="F26" s="93"/>
      <c r="G26" s="93"/>
      <c r="H26" s="93"/>
      <c r="I26" s="93"/>
      <c r="J26" s="126"/>
      <c r="K26" s="93"/>
      <c r="L26" s="93"/>
      <c r="M26" s="93"/>
      <c r="N26" s="93"/>
      <c r="O26" s="93"/>
      <c r="P26" s="93"/>
      <c r="Q26" s="93"/>
      <c r="R26" s="93"/>
      <c r="S26" s="93"/>
      <c r="T26" s="93"/>
      <c r="U26" s="93"/>
      <c r="V26" s="93"/>
      <c r="W26" s="93"/>
      <c r="X26" s="93"/>
      <c r="Y26" s="93"/>
      <c r="Z26" s="127"/>
      <c r="AA26" s="127"/>
      <c r="AB26" s="127"/>
      <c r="AC26" s="93"/>
      <c r="AD26" s="127"/>
      <c r="AE26" s="127"/>
      <c r="AF26" s="127"/>
      <c r="AG26" s="127"/>
      <c r="AH26" s="127"/>
      <c r="AI26" s="97"/>
      <c r="AJ26" s="128"/>
      <c r="AK26" s="128"/>
      <c r="AL26" s="128"/>
      <c r="AM26" s="128"/>
      <c r="AN26" s="128"/>
      <c r="AO26" s="128"/>
      <c r="AP26" s="128"/>
      <c r="AQ26" s="128"/>
      <c r="AR26" s="128"/>
      <c r="AT26" s="97"/>
      <c r="AU26" s="97"/>
      <c r="AV26" s="97"/>
      <c r="AW26" s="97"/>
      <c r="BK26" s="128"/>
      <c r="DR26" s="97"/>
      <c r="DS26" s="97"/>
      <c r="GB26" s="98"/>
      <c r="GC26" s="98"/>
      <c r="GD26" s="98"/>
      <c r="GE26" s="98"/>
      <c r="GF26" s="98"/>
      <c r="GG26" s="98"/>
      <c r="GH26" s="98"/>
      <c r="GI26" s="98"/>
      <c r="GJ26" s="99"/>
      <c r="GK26" s="98"/>
      <c r="GL26" s="98"/>
      <c r="GM26" s="98"/>
      <c r="GN26" s="98"/>
      <c r="GO26" s="98"/>
      <c r="GP26" s="98"/>
      <c r="GQ26" s="98"/>
      <c r="GR26" s="98"/>
      <c r="GS26" s="98"/>
      <c r="GT26" s="98"/>
      <c r="GU26" s="98"/>
      <c r="GV26" s="98"/>
      <c r="GW26" s="98"/>
      <c r="GX26" s="98"/>
      <c r="GY26" s="98"/>
      <c r="GZ26" s="129"/>
      <c r="HA26" s="129"/>
    </row>
    <row r="27" spans="1:209" s="96" customFormat="1" x14ac:dyDescent="0.25">
      <c r="A27" s="92" t="s">
        <v>141</v>
      </c>
      <c r="B27" s="93"/>
      <c r="C27" s="94"/>
      <c r="D27" s="94"/>
      <c r="E27" s="95"/>
      <c r="F27" s="93"/>
      <c r="G27" s="93"/>
      <c r="H27" s="93"/>
      <c r="I27" s="93"/>
      <c r="J27" s="94"/>
      <c r="K27" s="94"/>
      <c r="L27" s="94"/>
      <c r="M27" s="94"/>
      <c r="N27" s="94"/>
      <c r="O27" s="94"/>
      <c r="P27" s="94"/>
      <c r="Q27" s="94"/>
      <c r="R27" s="93"/>
      <c r="S27" s="94"/>
      <c r="T27" s="94"/>
      <c r="U27" s="94"/>
      <c r="V27" s="94"/>
      <c r="W27" s="93"/>
      <c r="X27" s="94"/>
      <c r="Y27" s="94"/>
      <c r="Z27" s="94"/>
      <c r="AA27" s="94"/>
      <c r="AB27" s="94"/>
      <c r="AC27" s="94"/>
      <c r="AD27" s="94"/>
      <c r="AE27" s="94"/>
      <c r="AF27" s="94"/>
      <c r="AG27" s="94"/>
      <c r="AH27" s="94"/>
    </row>
    <row r="28" spans="1:209" s="130" customFormat="1" ht="12.75" customHeight="1" x14ac:dyDescent="0.25">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row>
    <row r="29" spans="1:209" s="130" customFormat="1" ht="12.75" customHeight="1" x14ac:dyDescent="0.25">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row>
    <row r="30" spans="1:209" s="130" customFormat="1" ht="12.75" customHeight="1" x14ac:dyDescent="0.25">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row>
    <row r="31" spans="1:209" s="130" customFormat="1" ht="12.75" customHeight="1" x14ac:dyDescent="0.25">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row>
    <row r="32" spans="1:209" s="130" customFormat="1" ht="12.75" customHeight="1" x14ac:dyDescent="0.25">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row>
    <row r="33" spans="2:34" s="130" customFormat="1" ht="12.75" customHeight="1" x14ac:dyDescent="0.25">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row>
    <row r="34" spans="2:34" s="130" customFormat="1" ht="12.75" customHeight="1" x14ac:dyDescent="0.25">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row>
    <row r="35" spans="2:34" s="130" customFormat="1" ht="12.75" customHeight="1" x14ac:dyDescent="0.25">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row>
    <row r="36" spans="2:34" s="130" customFormat="1" ht="12.75" customHeight="1" x14ac:dyDescent="0.25">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row>
    <row r="37" spans="2:34" s="130" customFormat="1" ht="12.75" customHeight="1" x14ac:dyDescent="0.25">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row>
    <row r="38" spans="2:34" s="130" customFormat="1" ht="12.75" customHeight="1" x14ac:dyDescent="0.25">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row>
    <row r="39" spans="2:34" s="130" customFormat="1" ht="12.75" customHeight="1" x14ac:dyDescent="0.25">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row>
    <row r="40" spans="2:34" s="130" customFormat="1" ht="12.75" customHeight="1" x14ac:dyDescent="0.25">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row>
    <row r="50" spans="1:34" ht="12.75" customHeight="1" x14ac:dyDescent="0.2">
      <c r="A50" s="132" t="s">
        <v>142</v>
      </c>
    </row>
    <row r="51" spans="1:34" s="135" customFormat="1" ht="12.75" customHeight="1" x14ac:dyDescent="0.25">
      <c r="B51" s="136" t="s">
        <v>143</v>
      </c>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row>
    <row r="52" spans="1:34" ht="12.75" customHeight="1" x14ac:dyDescent="0.2">
      <c r="B52" s="137" t="s">
        <v>78</v>
      </c>
    </row>
    <row r="53" spans="1:34" ht="12.75" customHeight="1" x14ac:dyDescent="0.2">
      <c r="B53" s="138" t="s">
        <v>144</v>
      </c>
    </row>
    <row r="54" spans="1:34" ht="12.75" customHeight="1" x14ac:dyDescent="0.2">
      <c r="B54" s="138" t="s">
        <v>145</v>
      </c>
    </row>
    <row r="55" spans="1:34" ht="12.75" customHeight="1" x14ac:dyDescent="0.2">
      <c r="B55" s="138" t="s">
        <v>146</v>
      </c>
    </row>
    <row r="56" spans="1:34" ht="12.75" customHeight="1" x14ac:dyDescent="0.2">
      <c r="B56" s="138" t="s">
        <v>147</v>
      </c>
    </row>
    <row r="57" spans="1:34" ht="12.75" customHeight="1" x14ac:dyDescent="0.2">
      <c r="B57" s="138" t="s">
        <v>148</v>
      </c>
    </row>
    <row r="58" spans="1:34" ht="12.75" customHeight="1" x14ac:dyDescent="0.2">
      <c r="B58" s="138" t="s">
        <v>149</v>
      </c>
    </row>
    <row r="59" spans="1:34" ht="12.75" customHeight="1" x14ac:dyDescent="0.2">
      <c r="B59" s="138" t="s">
        <v>150</v>
      </c>
    </row>
    <row r="60" spans="1:34" ht="12.75" customHeight="1" x14ac:dyDescent="0.2">
      <c r="B60" s="138" t="s">
        <v>151</v>
      </c>
    </row>
  </sheetData>
  <sheetProtection formatCells="0" insertHyperlinks="0"/>
  <dataValidations disablePrompts="1"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53"/>
  <sheetViews>
    <sheetView showWhiteSpace="0" zoomScaleNormal="100" zoomScalePageLayoutView="85" workbookViewId="0">
      <selection activeCell="I15" sqref="I1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3" t="s">
        <v>18</v>
      </c>
      <c r="B1" s="323"/>
      <c r="C1" s="323"/>
      <c r="D1" s="323"/>
      <c r="E1" s="323"/>
      <c r="F1" s="323"/>
      <c r="G1" s="323"/>
      <c r="H1" s="323"/>
      <c r="I1" s="323"/>
      <c r="J1" s="323"/>
      <c r="K1" s="323"/>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9" t="s">
        <v>152</v>
      </c>
      <c r="C2" s="140"/>
      <c r="D2" s="140"/>
      <c r="E2" s="140"/>
      <c r="F2" s="140"/>
      <c r="G2" s="140"/>
      <c r="H2" s="140"/>
    </row>
    <row r="3" spans="1:39" s="138" customFormat="1" ht="40.5" customHeight="1" x14ac:dyDescent="0.2">
      <c r="B3" s="141" t="s">
        <v>153</v>
      </c>
      <c r="C3" s="142" t="s">
        <v>154</v>
      </c>
      <c r="D3" s="142" t="s">
        <v>155</v>
      </c>
      <c r="E3" s="142" t="s">
        <v>86</v>
      </c>
      <c r="F3" s="142" t="s">
        <v>156</v>
      </c>
      <c r="G3" s="142" t="s">
        <v>157</v>
      </c>
      <c r="H3" s="142" t="s">
        <v>158</v>
      </c>
      <c r="I3" s="143" t="s">
        <v>17</v>
      </c>
      <c r="J3" s="142" t="s">
        <v>159</v>
      </c>
      <c r="K3" s="142" t="s">
        <v>160</v>
      </c>
    </row>
    <row r="4" spans="1:39" s="138" customFormat="1" x14ac:dyDescent="0.2">
      <c r="B4" s="249" t="s">
        <v>344</v>
      </c>
      <c r="C4" s="241">
        <f>'Data Summary'!I23</f>
        <v>1</v>
      </c>
      <c r="D4" s="144">
        <v>1</v>
      </c>
      <c r="E4" s="144">
        <v>2</v>
      </c>
      <c r="F4" s="144">
        <v>2</v>
      </c>
      <c r="G4" s="144">
        <v>2</v>
      </c>
      <c r="H4" s="145">
        <v>1</v>
      </c>
      <c r="I4" s="146" t="str">
        <f t="shared" ref="I4:I6" si="0">IF(D4&lt;&gt;"",D4&amp;","&amp;E4&amp;","&amp;F4&amp;","&amp;G4&amp;","&amp;H4,"0,0,0,0,0")</f>
        <v>1,2,2,2,1</v>
      </c>
      <c r="J4" s="147" t="str">
        <f t="shared" ref="J4:J10" si="1">IF(MAX(D4:H4)&gt;=5, "Requirements not met", "Requirements met")</f>
        <v>Requirements met</v>
      </c>
      <c r="K4" s="148" t="str">
        <f t="shared" ref="K4:K10" si="2">IF(MAX(D4:H4)&gt;=5, "Not OK", "OK")</f>
        <v>OK</v>
      </c>
    </row>
    <row r="5" spans="1:39" s="138" customFormat="1" x14ac:dyDescent="0.2">
      <c r="B5" s="249" t="s">
        <v>346</v>
      </c>
      <c r="C5" s="241">
        <f>'Data Summary'!I24</f>
        <v>1</v>
      </c>
      <c r="D5" s="144">
        <v>1</v>
      </c>
      <c r="E5" s="144">
        <v>2</v>
      </c>
      <c r="F5" s="144">
        <v>2</v>
      </c>
      <c r="G5" s="144">
        <v>2</v>
      </c>
      <c r="H5" s="145">
        <v>1</v>
      </c>
      <c r="I5" s="146" t="str">
        <f t="shared" si="0"/>
        <v>1,2,2,2,1</v>
      </c>
      <c r="J5" s="147" t="str">
        <f t="shared" si="1"/>
        <v>Requirements met</v>
      </c>
      <c r="K5" s="148" t="str">
        <f t="shared" si="2"/>
        <v>OK</v>
      </c>
    </row>
    <row r="6" spans="1:39" s="138" customFormat="1" x14ac:dyDescent="0.2">
      <c r="B6" s="249" t="s">
        <v>342</v>
      </c>
      <c r="C6" s="241">
        <f>'Data Summary'!I26</f>
        <v>2</v>
      </c>
      <c r="D6" s="144">
        <v>1</v>
      </c>
      <c r="E6" s="144">
        <v>2</v>
      </c>
      <c r="F6" s="144">
        <v>2</v>
      </c>
      <c r="G6" s="144">
        <v>3</v>
      </c>
      <c r="H6" s="145">
        <v>1</v>
      </c>
      <c r="I6" s="146" t="str">
        <f t="shared" si="0"/>
        <v>1,2,2,3,1</v>
      </c>
      <c r="J6" s="147" t="str">
        <f t="shared" si="1"/>
        <v>Requirements met</v>
      </c>
      <c r="K6" s="148" t="str">
        <f t="shared" si="2"/>
        <v>OK</v>
      </c>
    </row>
    <row r="7" spans="1:39" s="138" customFormat="1" x14ac:dyDescent="0.2">
      <c r="B7" s="249" t="s">
        <v>343</v>
      </c>
      <c r="C7" s="241">
        <f>'Data Summary'!I27</f>
        <v>1</v>
      </c>
      <c r="D7" s="144">
        <v>1</v>
      </c>
      <c r="E7" s="144">
        <v>2</v>
      </c>
      <c r="F7" s="144">
        <v>2</v>
      </c>
      <c r="G7" s="144">
        <v>2</v>
      </c>
      <c r="H7" s="145">
        <v>1</v>
      </c>
      <c r="I7" s="146" t="str">
        <f>IF(D7&lt;&gt;"",D7&amp;","&amp;E7&amp;","&amp;F7&amp;","&amp;G7&amp;","&amp;H7,"0,0,0,0,0")</f>
        <v>1,2,2,2,1</v>
      </c>
      <c r="J7" s="147" t="str">
        <f t="shared" si="1"/>
        <v>Requirements met</v>
      </c>
      <c r="K7" s="148" t="str">
        <f t="shared" si="2"/>
        <v>OK</v>
      </c>
    </row>
    <row r="8" spans="1:39" s="138" customFormat="1" x14ac:dyDescent="0.2">
      <c r="B8" s="253" t="s">
        <v>347</v>
      </c>
      <c r="C8" s="241">
        <f>'Data Summary'!I28</f>
        <v>1</v>
      </c>
      <c r="D8" s="144">
        <v>1</v>
      </c>
      <c r="E8" s="144">
        <v>2</v>
      </c>
      <c r="F8" s="144">
        <v>2</v>
      </c>
      <c r="G8" s="144">
        <v>2</v>
      </c>
      <c r="H8" s="145">
        <v>1</v>
      </c>
      <c r="I8" s="146" t="str">
        <f t="shared" ref="I8:I9" si="3">IF(D8&lt;&gt;"",D8&amp;","&amp;E8&amp;","&amp;F8&amp;","&amp;G8&amp;","&amp;H8,"0,0,0,0,0")</f>
        <v>1,2,2,2,1</v>
      </c>
      <c r="J8" s="147" t="str">
        <f t="shared" si="1"/>
        <v>Requirements met</v>
      </c>
      <c r="K8" s="148" t="str">
        <f t="shared" si="2"/>
        <v>OK</v>
      </c>
    </row>
    <row r="9" spans="1:39" s="138" customFormat="1" x14ac:dyDescent="0.2">
      <c r="B9" s="253" t="s">
        <v>348</v>
      </c>
      <c r="C9" s="241">
        <f>'Data Summary'!I29</f>
        <v>1</v>
      </c>
      <c r="D9" s="144">
        <v>1</v>
      </c>
      <c r="E9" s="144">
        <v>2</v>
      </c>
      <c r="F9" s="144">
        <v>2</v>
      </c>
      <c r="G9" s="144">
        <v>2</v>
      </c>
      <c r="H9" s="145">
        <v>1</v>
      </c>
      <c r="I9" s="146" t="str">
        <f t="shared" si="3"/>
        <v>1,2,2,2,1</v>
      </c>
      <c r="J9" s="147" t="str">
        <f t="shared" si="1"/>
        <v>Requirements met</v>
      </c>
      <c r="K9" s="148" t="str">
        <f t="shared" si="2"/>
        <v>OK</v>
      </c>
    </row>
    <row r="10" spans="1:39" s="138" customFormat="1" x14ac:dyDescent="0.2">
      <c r="B10" s="253" t="s">
        <v>349</v>
      </c>
      <c r="C10" s="241">
        <f>'Data Summary'!I30</f>
        <v>1</v>
      </c>
      <c r="D10" s="144">
        <v>1</v>
      </c>
      <c r="E10" s="144">
        <v>2</v>
      </c>
      <c r="F10" s="144">
        <v>2</v>
      </c>
      <c r="G10" s="144">
        <v>2</v>
      </c>
      <c r="H10" s="145">
        <v>1</v>
      </c>
      <c r="I10" s="146" t="str">
        <f t="shared" ref="I10:I13" si="4">IF(D10&lt;&gt;"",D10&amp;","&amp;E10&amp;","&amp;F10&amp;","&amp;G10&amp;","&amp;H10,"0,0,0,0,0")</f>
        <v>1,2,2,2,1</v>
      </c>
      <c r="J10" s="147" t="str">
        <f t="shared" si="1"/>
        <v>Requirements met</v>
      </c>
      <c r="K10" s="148" t="str">
        <f t="shared" si="2"/>
        <v>OK</v>
      </c>
    </row>
    <row r="11" spans="1:39" s="138" customFormat="1" x14ac:dyDescent="0.2">
      <c r="B11" s="253" t="s">
        <v>350</v>
      </c>
      <c r="C11" s="241">
        <f>'Data Summary'!I31</f>
        <v>1</v>
      </c>
      <c r="D11" s="144">
        <v>1</v>
      </c>
      <c r="E11" s="144">
        <v>2</v>
      </c>
      <c r="F11" s="144">
        <v>2</v>
      </c>
      <c r="G11" s="144">
        <v>2</v>
      </c>
      <c r="H11" s="145">
        <v>1</v>
      </c>
      <c r="I11" s="146" t="str">
        <f t="shared" si="4"/>
        <v>1,2,2,2,1</v>
      </c>
      <c r="J11" s="147" t="str">
        <f t="shared" ref="J11:J13" si="5">IF(MAX(D11:H11)&gt;=5, "Requirements not met", "Requirements met")</f>
        <v>Requirements met</v>
      </c>
      <c r="K11" s="148" t="str">
        <f t="shared" ref="K11:K13" si="6">IF(MAX(D11:H11)&gt;=5, "Not OK", "OK")</f>
        <v>OK</v>
      </c>
    </row>
    <row r="12" spans="1:39" s="138" customFormat="1" x14ac:dyDescent="0.2">
      <c r="B12" s="253" t="s">
        <v>351</v>
      </c>
      <c r="C12" s="241">
        <f>'Data Summary'!I32</f>
        <v>1</v>
      </c>
      <c r="D12" s="144">
        <v>1</v>
      </c>
      <c r="E12" s="144">
        <v>2</v>
      </c>
      <c r="F12" s="144">
        <v>2</v>
      </c>
      <c r="G12" s="144">
        <v>2</v>
      </c>
      <c r="H12" s="145">
        <v>1</v>
      </c>
      <c r="I12" s="146" t="str">
        <f t="shared" si="4"/>
        <v>1,2,2,2,1</v>
      </c>
      <c r="J12" s="147" t="str">
        <f t="shared" si="5"/>
        <v>Requirements met</v>
      </c>
      <c r="K12" s="148" t="str">
        <f t="shared" si="6"/>
        <v>OK</v>
      </c>
    </row>
    <row r="13" spans="1:39" s="138" customFormat="1" x14ac:dyDescent="0.2">
      <c r="B13" s="253" t="s">
        <v>352</v>
      </c>
      <c r="C13" s="241">
        <f>'Data Summary'!I33</f>
        <v>1</v>
      </c>
      <c r="D13" s="144">
        <v>1</v>
      </c>
      <c r="E13" s="144">
        <v>2</v>
      </c>
      <c r="F13" s="144">
        <v>2</v>
      </c>
      <c r="G13" s="144">
        <v>2</v>
      </c>
      <c r="H13" s="145">
        <v>1</v>
      </c>
      <c r="I13" s="146" t="str">
        <f t="shared" si="4"/>
        <v>1,2,2,2,1</v>
      </c>
      <c r="J13" s="147" t="str">
        <f t="shared" si="5"/>
        <v>Requirements met</v>
      </c>
      <c r="K13" s="148" t="str">
        <f t="shared" si="6"/>
        <v>OK</v>
      </c>
    </row>
    <row r="14" spans="1:39" s="138" customFormat="1" ht="12.75" customHeight="1" x14ac:dyDescent="0.2">
      <c r="B14" s="149" t="s">
        <v>72</v>
      </c>
      <c r="C14" s="150"/>
      <c r="D14" s="150"/>
      <c r="E14" s="150"/>
      <c r="F14" s="150"/>
      <c r="G14" s="150"/>
      <c r="H14" s="150"/>
      <c r="I14" s="151" t="str">
        <f>MAX(D4:D13)&amp;","&amp;MAX(E4:E13)&amp;","&amp;MAX(F4:F13)&amp;","&amp;MAX(G4:G13)&amp;","&amp;MAX(H4:H13)</f>
        <v>1,2,2,3,1</v>
      </c>
      <c r="J14" s="350"/>
      <c r="K14" s="350"/>
    </row>
    <row r="15" spans="1:39" ht="20.25" x14ac:dyDescent="0.3">
      <c r="B15" s="8"/>
      <c r="C15" s="8"/>
      <c r="D15" s="8"/>
      <c r="E15" s="8"/>
      <c r="F15" s="8"/>
      <c r="G15" s="8"/>
      <c r="H15" s="8"/>
      <c r="I15" s="68"/>
      <c r="O15" s="8"/>
      <c r="P15" s="8"/>
      <c r="Q15" s="8"/>
      <c r="R15" s="8"/>
      <c r="S15" s="8"/>
      <c r="T15" s="8"/>
      <c r="U15" s="8"/>
      <c r="V15" s="8"/>
      <c r="W15" s="8"/>
      <c r="X15" s="8"/>
      <c r="Y15" s="8"/>
      <c r="Z15" s="8"/>
      <c r="AA15" s="8"/>
      <c r="AB15" s="8"/>
      <c r="AC15" s="8"/>
      <c r="AD15" s="8"/>
      <c r="AE15" s="8"/>
      <c r="AF15" s="8"/>
      <c r="AG15" s="8"/>
      <c r="AH15" s="8"/>
      <c r="AI15" s="8"/>
      <c r="AJ15" s="8"/>
      <c r="AK15" s="8"/>
      <c r="AL15" s="8"/>
      <c r="AM15" s="8"/>
    </row>
    <row r="16" spans="1:39" ht="20.25" x14ac:dyDescent="0.3">
      <c r="A16" s="139" t="s">
        <v>161</v>
      </c>
      <c r="C16" s="8"/>
      <c r="D16" s="8"/>
      <c r="E16" s="8"/>
      <c r="F16" s="8"/>
      <c r="G16" s="8"/>
      <c r="H16" s="68"/>
      <c r="N16" s="8"/>
      <c r="O16" s="8"/>
      <c r="P16" s="8"/>
      <c r="Q16" s="8"/>
      <c r="R16" s="8"/>
      <c r="S16" s="8"/>
      <c r="T16" s="8"/>
      <c r="U16" s="8"/>
      <c r="V16" s="8"/>
      <c r="W16" s="8"/>
      <c r="X16" s="8"/>
      <c r="Y16" s="8"/>
      <c r="Z16" s="8"/>
      <c r="AA16" s="8"/>
      <c r="AB16" s="8"/>
      <c r="AC16" s="8"/>
      <c r="AD16" s="8"/>
      <c r="AE16" s="8"/>
      <c r="AF16" s="8"/>
      <c r="AG16" s="8"/>
      <c r="AH16" s="8"/>
      <c r="AI16" s="8"/>
      <c r="AJ16" s="8"/>
      <c r="AK16" s="8"/>
      <c r="AL16" s="8"/>
    </row>
    <row r="17" spans="1:18" s="153" customFormat="1" ht="13.5" thickBot="1" x14ac:dyDescent="0.25">
      <c r="A17" s="152" t="s">
        <v>162</v>
      </c>
    </row>
    <row r="18" spans="1:18" ht="17.25" customHeight="1" thickBot="1" x14ac:dyDescent="0.25">
      <c r="B18" s="351" t="s">
        <v>163</v>
      </c>
      <c r="C18" s="353" t="s">
        <v>164</v>
      </c>
      <c r="D18" s="354"/>
      <c r="E18" s="354"/>
      <c r="F18" s="354"/>
      <c r="G18" s="355"/>
    </row>
    <row r="19" spans="1:18" ht="13.5" thickBot="1" x14ac:dyDescent="0.25">
      <c r="B19" s="352"/>
      <c r="C19" s="154">
        <v>1</v>
      </c>
      <c r="D19" s="154">
        <v>2</v>
      </c>
      <c r="E19" s="154">
        <v>3</v>
      </c>
      <c r="F19" s="154">
        <v>4</v>
      </c>
      <c r="G19" s="154">
        <v>5</v>
      </c>
    </row>
    <row r="20" spans="1:18" ht="72.75" thickBot="1" x14ac:dyDescent="0.25">
      <c r="B20" s="356" t="s">
        <v>165</v>
      </c>
      <c r="C20" s="155" t="s">
        <v>166</v>
      </c>
      <c r="D20" s="155" t="s">
        <v>167</v>
      </c>
      <c r="E20" s="155" t="s">
        <v>168</v>
      </c>
      <c r="F20" s="155" t="s">
        <v>169</v>
      </c>
      <c r="G20" s="155" t="s">
        <v>170</v>
      </c>
    </row>
    <row r="21" spans="1:18" ht="24" customHeight="1" thickBot="1" x14ac:dyDescent="0.25">
      <c r="B21" s="357"/>
      <c r="C21" s="359" t="s">
        <v>171</v>
      </c>
      <c r="D21" s="360"/>
      <c r="E21" s="359" t="s">
        <v>172</v>
      </c>
      <c r="F21" s="361"/>
      <c r="G21" s="360"/>
    </row>
    <row r="22" spans="1:18" ht="36.75" thickBot="1" x14ac:dyDescent="0.25">
      <c r="B22" s="358"/>
      <c r="C22" s="156" t="s">
        <v>173</v>
      </c>
      <c r="D22" s="362" t="s">
        <v>174</v>
      </c>
      <c r="E22" s="363"/>
      <c r="F22" s="364" t="s">
        <v>175</v>
      </c>
      <c r="G22" s="365"/>
    </row>
    <row r="23" spans="1:18" ht="60.75" thickBot="1" x14ac:dyDescent="0.25">
      <c r="B23" s="157" t="s">
        <v>86</v>
      </c>
      <c r="C23" s="155" t="s">
        <v>176</v>
      </c>
      <c r="D23" s="155" t="s">
        <v>177</v>
      </c>
      <c r="E23" s="155" t="s">
        <v>178</v>
      </c>
      <c r="F23" s="155" t="s">
        <v>179</v>
      </c>
      <c r="G23" s="155" t="s">
        <v>180</v>
      </c>
    </row>
    <row r="24" spans="1:18" ht="44.25" customHeight="1" thickBot="1" x14ac:dyDescent="0.25">
      <c r="B24" s="157" t="s">
        <v>156</v>
      </c>
      <c r="C24" s="155" t="s">
        <v>181</v>
      </c>
      <c r="D24" s="155" t="s">
        <v>182</v>
      </c>
      <c r="E24" s="155" t="s">
        <v>183</v>
      </c>
      <c r="F24" s="155" t="s">
        <v>184</v>
      </c>
      <c r="G24" s="155" t="s">
        <v>185</v>
      </c>
    </row>
    <row r="25" spans="1:18" ht="44.25" customHeight="1" thickBot="1" x14ac:dyDescent="0.25">
      <c r="B25" s="157" t="s">
        <v>157</v>
      </c>
      <c r="C25" s="155" t="s">
        <v>186</v>
      </c>
      <c r="D25" s="155" t="s">
        <v>187</v>
      </c>
      <c r="E25" s="155" t="s">
        <v>188</v>
      </c>
      <c r="F25" s="155" t="s">
        <v>189</v>
      </c>
      <c r="G25" s="155" t="s">
        <v>190</v>
      </c>
    </row>
    <row r="26" spans="1:18" ht="44.25" customHeight="1" thickBot="1" x14ac:dyDescent="0.25">
      <c r="B26" s="157" t="s">
        <v>191</v>
      </c>
      <c r="C26" s="155" t="s">
        <v>192</v>
      </c>
      <c r="D26" s="359" t="s">
        <v>193</v>
      </c>
      <c r="E26" s="360"/>
      <c r="F26" s="155" t="s">
        <v>194</v>
      </c>
      <c r="G26" s="155" t="s">
        <v>195</v>
      </c>
    </row>
    <row r="27" spans="1:18" x14ac:dyDescent="0.2">
      <c r="B27" s="158"/>
      <c r="C27" s="159"/>
      <c r="D27" s="159"/>
      <c r="E27" s="159"/>
      <c r="F27" s="159"/>
      <c r="G27" s="159"/>
    </row>
    <row r="28" spans="1:18" customFormat="1" ht="15" x14ac:dyDescent="0.25">
      <c r="A28" s="160" t="s">
        <v>196</v>
      </c>
      <c r="C28" s="161"/>
      <c r="D28" s="161"/>
      <c r="E28" s="161"/>
      <c r="F28" s="161"/>
      <c r="G28" s="161"/>
      <c r="H28" s="161"/>
      <c r="I28" s="161"/>
      <c r="J28" s="161"/>
      <c r="K28" s="161"/>
      <c r="L28" s="161"/>
      <c r="M28" s="161"/>
      <c r="N28" s="161"/>
      <c r="O28" s="161"/>
      <c r="P28" s="161"/>
      <c r="Q28" s="161"/>
      <c r="R28" s="161"/>
    </row>
    <row r="29" spans="1:18" customFormat="1" ht="15" x14ac:dyDescent="0.25">
      <c r="B29" s="162" t="s">
        <v>197</v>
      </c>
      <c r="C29" s="163"/>
      <c r="D29" s="163"/>
      <c r="E29" s="163"/>
      <c r="F29" s="163"/>
      <c r="G29" s="163"/>
      <c r="H29" s="164"/>
      <c r="I29" s="161"/>
      <c r="J29" s="161"/>
      <c r="K29" s="161"/>
      <c r="L29" s="161"/>
      <c r="M29" s="161"/>
      <c r="N29" s="161"/>
      <c r="O29" s="161"/>
      <c r="P29" s="161"/>
      <c r="Q29" s="161"/>
      <c r="R29" s="161"/>
    </row>
    <row r="30" spans="1:18" customFormat="1" ht="65.25" customHeight="1" x14ac:dyDescent="0.25">
      <c r="B30" s="165"/>
      <c r="C30" s="331" t="s">
        <v>198</v>
      </c>
      <c r="D30" s="332"/>
      <c r="E30" s="332"/>
      <c r="F30" s="332"/>
      <c r="G30" s="332"/>
      <c r="H30" s="333"/>
      <c r="N30" s="166"/>
      <c r="O30" s="166"/>
      <c r="P30" s="166"/>
      <c r="Q30" s="166"/>
      <c r="R30" s="166"/>
    </row>
    <row r="31" spans="1:18" customFormat="1" ht="15" x14ac:dyDescent="0.25">
      <c r="B31" s="165"/>
      <c r="C31" s="167" t="s">
        <v>199</v>
      </c>
      <c r="D31" s="168"/>
      <c r="E31" s="168"/>
      <c r="F31" s="168"/>
      <c r="G31" s="168"/>
      <c r="H31" s="169"/>
      <c r="I31" s="161"/>
      <c r="J31" s="161"/>
      <c r="K31" s="161"/>
      <c r="L31" s="161"/>
      <c r="M31" s="161"/>
      <c r="N31" s="161"/>
      <c r="O31" s="161"/>
      <c r="P31" s="161"/>
      <c r="Q31" s="161"/>
      <c r="R31" s="161"/>
    </row>
    <row r="32" spans="1:18" customFormat="1" ht="15" x14ac:dyDescent="0.25">
      <c r="B32" s="165"/>
      <c r="C32" s="170" t="s">
        <v>200</v>
      </c>
      <c r="D32" s="171"/>
      <c r="E32" s="171"/>
      <c r="F32" s="171"/>
      <c r="G32" s="171"/>
      <c r="H32" s="172"/>
      <c r="I32" s="161"/>
      <c r="J32" s="161"/>
      <c r="K32" s="161"/>
      <c r="L32" s="161"/>
      <c r="M32" s="161"/>
      <c r="N32" s="161"/>
      <c r="O32" s="161"/>
      <c r="P32" s="161"/>
      <c r="Q32" s="161"/>
      <c r="R32" s="161"/>
    </row>
    <row r="33" spans="1:18" customFormat="1" ht="15" x14ac:dyDescent="0.25">
      <c r="B33" s="165"/>
      <c r="C33" s="170" t="s">
        <v>201</v>
      </c>
      <c r="D33" s="171"/>
      <c r="E33" s="171"/>
      <c r="F33" s="171"/>
      <c r="G33" s="171"/>
      <c r="H33" s="172"/>
      <c r="I33" s="161"/>
      <c r="J33" s="161"/>
      <c r="K33" s="161"/>
      <c r="L33" s="161"/>
      <c r="M33" s="161"/>
      <c r="N33" s="161"/>
      <c r="O33" s="161"/>
      <c r="P33" s="161"/>
      <c r="Q33" s="161"/>
      <c r="R33" s="161"/>
    </row>
    <row r="34" spans="1:18" customFormat="1" ht="15" x14ac:dyDescent="0.25">
      <c r="B34" s="165"/>
      <c r="C34" s="170" t="s">
        <v>202</v>
      </c>
      <c r="D34" s="171"/>
      <c r="E34" s="171"/>
      <c r="F34" s="171"/>
      <c r="G34" s="171"/>
      <c r="H34" s="172"/>
      <c r="I34" s="161"/>
      <c r="J34" s="161"/>
      <c r="K34" s="161"/>
      <c r="L34" s="161"/>
      <c r="M34" s="161"/>
      <c r="N34" s="161"/>
      <c r="O34" s="161"/>
      <c r="P34" s="161"/>
      <c r="Q34" s="161"/>
      <c r="R34" s="161"/>
    </row>
    <row r="35" spans="1:18" customFormat="1" ht="15" x14ac:dyDescent="0.25">
      <c r="B35" s="165"/>
      <c r="C35" s="170" t="s">
        <v>203</v>
      </c>
      <c r="D35" s="171"/>
      <c r="E35" s="171"/>
      <c r="F35" s="171"/>
      <c r="G35" s="171"/>
      <c r="H35" s="172"/>
      <c r="I35" s="161"/>
      <c r="J35" s="161"/>
      <c r="K35" s="161"/>
      <c r="L35" s="161"/>
      <c r="M35" s="161"/>
      <c r="N35" s="161"/>
      <c r="O35" s="161"/>
      <c r="P35" s="161"/>
      <c r="Q35" s="161"/>
      <c r="R35" s="161"/>
    </row>
    <row r="36" spans="1:18" customFormat="1" ht="41.25" customHeight="1" x14ac:dyDescent="0.25">
      <c r="B36" s="165"/>
      <c r="C36" s="347" t="s">
        <v>204</v>
      </c>
      <c r="D36" s="348"/>
      <c r="E36" s="348"/>
      <c r="F36" s="348"/>
      <c r="G36" s="348"/>
      <c r="H36" s="349"/>
      <c r="N36" s="173"/>
      <c r="O36" s="173"/>
      <c r="P36" s="173"/>
      <c r="Q36" s="161"/>
      <c r="R36" s="161"/>
    </row>
    <row r="37" spans="1:18" customFormat="1" ht="38.25" customHeight="1" x14ac:dyDescent="0.25">
      <c r="B37" s="174"/>
      <c r="C37" s="331" t="s">
        <v>205</v>
      </c>
      <c r="D37" s="332"/>
      <c r="E37" s="332"/>
      <c r="F37" s="332"/>
      <c r="G37" s="332"/>
      <c r="H37" s="333"/>
      <c r="N37" s="166"/>
      <c r="O37" s="166"/>
      <c r="P37" s="166"/>
      <c r="Q37" s="166"/>
      <c r="R37" s="161"/>
    </row>
    <row r="38" spans="1:18" customFormat="1" ht="43.5" customHeight="1" x14ac:dyDescent="0.25">
      <c r="B38" s="331" t="s">
        <v>206</v>
      </c>
      <c r="C38" s="332"/>
      <c r="D38" s="332"/>
      <c r="E38" s="332"/>
      <c r="F38" s="332"/>
      <c r="G38" s="332"/>
      <c r="H38" s="333"/>
      <c r="I38" s="161"/>
      <c r="J38" s="161"/>
      <c r="K38" s="161"/>
      <c r="L38" s="161"/>
      <c r="M38" s="161"/>
      <c r="N38" s="161"/>
      <c r="O38" s="161"/>
      <c r="P38" s="161"/>
      <c r="Q38" s="161"/>
      <c r="R38" s="161"/>
    </row>
    <row r="39" spans="1:18" customFormat="1" ht="49.5" customHeight="1" x14ac:dyDescent="0.25">
      <c r="B39" s="331" t="s">
        <v>207</v>
      </c>
      <c r="C39" s="332"/>
      <c r="D39" s="332"/>
      <c r="E39" s="332"/>
      <c r="F39" s="332"/>
      <c r="G39" s="332"/>
      <c r="H39" s="333"/>
      <c r="I39" s="175"/>
    </row>
    <row r="40" spans="1:18" customFormat="1" ht="46.5" customHeight="1" x14ac:dyDescent="0.25">
      <c r="B40" s="331" t="s">
        <v>208</v>
      </c>
      <c r="C40" s="332"/>
      <c r="D40" s="332"/>
      <c r="E40" s="332"/>
      <c r="F40" s="332"/>
      <c r="G40" s="332"/>
      <c r="H40" s="333"/>
      <c r="I40" s="175"/>
    </row>
    <row r="41" spans="1:18" customFormat="1" ht="30" customHeight="1" x14ac:dyDescent="0.25">
      <c r="B41" s="331" t="s">
        <v>209</v>
      </c>
      <c r="C41" s="332"/>
      <c r="D41" s="332"/>
      <c r="E41" s="332"/>
      <c r="F41" s="332"/>
      <c r="G41" s="332"/>
      <c r="H41" s="333"/>
      <c r="I41" s="175"/>
    </row>
    <row r="42" spans="1:18" customFormat="1" ht="15" customHeight="1" x14ac:dyDescent="0.25">
      <c r="A42" s="176" t="s">
        <v>210</v>
      </c>
      <c r="B42" s="176"/>
      <c r="I42" s="177"/>
    </row>
    <row r="43" spans="1:18" customFormat="1" ht="30" customHeight="1" x14ac:dyDescent="0.25">
      <c r="B43" s="334" t="s">
        <v>211</v>
      </c>
      <c r="C43" s="335"/>
      <c r="D43" s="335"/>
      <c r="E43" s="335"/>
      <c r="F43" s="335"/>
      <c r="G43" s="335"/>
      <c r="H43" s="336"/>
    </row>
    <row r="44" spans="1:18" customFormat="1" ht="12.75" customHeight="1" x14ac:dyDescent="0.25">
      <c r="B44" s="337" t="s">
        <v>212</v>
      </c>
      <c r="C44" s="338"/>
      <c r="D44" s="338"/>
      <c r="E44" s="338"/>
      <c r="F44" s="338"/>
      <c r="G44" s="178"/>
      <c r="H44" s="179"/>
    </row>
    <row r="45" spans="1:18" customFormat="1" ht="29.25" customHeight="1" x14ac:dyDescent="0.25">
      <c r="B45" s="339" t="s">
        <v>213</v>
      </c>
      <c r="C45" s="340"/>
      <c r="D45" s="340"/>
      <c r="E45" s="340"/>
      <c r="F45" s="340"/>
      <c r="G45" s="340"/>
      <c r="H45" s="341"/>
    </row>
    <row r="46" spans="1:18" customFormat="1" ht="15" customHeight="1" x14ac:dyDescent="0.25">
      <c r="B46" s="180" t="s">
        <v>214</v>
      </c>
      <c r="C46" s="178"/>
      <c r="D46" s="178"/>
      <c r="E46" s="178"/>
      <c r="F46" s="178"/>
      <c r="G46" s="178"/>
      <c r="H46" s="179"/>
    </row>
    <row r="47" spans="1:18" customFormat="1" ht="30.75" customHeight="1" x14ac:dyDescent="0.25">
      <c r="B47" s="339" t="s">
        <v>215</v>
      </c>
      <c r="C47" s="340"/>
      <c r="D47" s="340"/>
      <c r="E47" s="340"/>
      <c r="F47" s="340"/>
      <c r="G47" s="340"/>
      <c r="H47" s="341"/>
    </row>
    <row r="48" spans="1:18" customFormat="1" ht="12.75" customHeight="1" x14ac:dyDescent="0.25">
      <c r="B48" s="342" t="s">
        <v>216</v>
      </c>
      <c r="C48" s="343"/>
      <c r="D48" s="343"/>
      <c r="E48" s="343"/>
      <c r="F48" s="343"/>
      <c r="G48" s="343"/>
      <c r="H48" s="179"/>
    </row>
    <row r="49" spans="2:8" customFormat="1" ht="35.25" customHeight="1" x14ac:dyDescent="0.25">
      <c r="B49" s="339" t="s">
        <v>217</v>
      </c>
      <c r="C49" s="340"/>
      <c r="D49" s="340"/>
      <c r="E49" s="340"/>
      <c r="F49" s="340"/>
      <c r="G49" s="340"/>
      <c r="H49" s="341"/>
    </row>
    <row r="50" spans="2:8" customFormat="1" ht="24.75" customHeight="1" x14ac:dyDescent="0.25">
      <c r="B50" s="344" t="s">
        <v>218</v>
      </c>
      <c r="C50" s="345"/>
      <c r="D50" s="345"/>
      <c r="E50" s="345"/>
      <c r="F50" s="345"/>
      <c r="G50" s="345"/>
      <c r="H50" s="346"/>
    </row>
    <row r="51" spans="2:8" customFormat="1" ht="27.75" customHeight="1" x14ac:dyDescent="0.25">
      <c r="B51" s="347" t="s">
        <v>219</v>
      </c>
      <c r="C51" s="348"/>
      <c r="D51" s="348"/>
      <c r="E51" s="348"/>
      <c r="F51" s="348"/>
      <c r="G51" s="348"/>
      <c r="H51" s="349"/>
    </row>
    <row r="52" spans="2:8" customFormat="1" ht="21" customHeight="1" x14ac:dyDescent="0.25">
      <c r="B52" s="331" t="s">
        <v>220</v>
      </c>
      <c r="C52" s="332"/>
      <c r="D52" s="332"/>
      <c r="E52" s="332"/>
      <c r="F52" s="332"/>
      <c r="G52" s="332"/>
      <c r="H52" s="333"/>
    </row>
    <row r="53" spans="2:8" customFormat="1" ht="26.25" customHeight="1" x14ac:dyDescent="0.25">
      <c r="B53" s="330" t="s">
        <v>221</v>
      </c>
      <c r="C53" s="330"/>
      <c r="D53" s="330"/>
      <c r="E53" s="330"/>
      <c r="F53" s="330"/>
      <c r="G53" s="330"/>
      <c r="H53" s="330"/>
    </row>
  </sheetData>
  <mergeCells count="27">
    <mergeCell ref="B39:H39"/>
    <mergeCell ref="A1:K1"/>
    <mergeCell ref="J14:K14"/>
    <mergeCell ref="B18:B19"/>
    <mergeCell ref="C18:G18"/>
    <mergeCell ref="B20:B22"/>
    <mergeCell ref="C21:D21"/>
    <mergeCell ref="E21:G21"/>
    <mergeCell ref="D22:E22"/>
    <mergeCell ref="F22:G22"/>
    <mergeCell ref="D26:E26"/>
    <mergeCell ref="C30:H30"/>
    <mergeCell ref="C36:H36"/>
    <mergeCell ref="C37:H37"/>
    <mergeCell ref="B38:H38"/>
    <mergeCell ref="B53:H53"/>
    <mergeCell ref="B40:H40"/>
    <mergeCell ref="B41:H41"/>
    <mergeCell ref="B43:H43"/>
    <mergeCell ref="B44:F44"/>
    <mergeCell ref="B45:H45"/>
    <mergeCell ref="B47:H47"/>
    <mergeCell ref="B48:G48"/>
    <mergeCell ref="B49:H49"/>
    <mergeCell ref="B50:H50"/>
    <mergeCell ref="B51:H51"/>
    <mergeCell ref="B52:H52"/>
  </mergeCells>
  <conditionalFormatting sqref="I14">
    <cfRule type="expression" dxfId="7" priority="37">
      <formula>MAX(#REF!)&gt;=5</formula>
    </cfRule>
  </conditionalFormatting>
  <conditionalFormatting sqref="J10:K13">
    <cfRule type="expression" dxfId="6" priority="15">
      <formula>MAX(D10:H10)&gt;=5</formula>
    </cfRule>
  </conditionalFormatting>
  <conditionalFormatting sqref="J9:K9">
    <cfRule type="expression" dxfId="5" priority="10">
      <formula>MAX(D9:H9)&gt;=5</formula>
    </cfRule>
  </conditionalFormatting>
  <conditionalFormatting sqref="J8:K8">
    <cfRule type="expression" dxfId="4" priority="6">
      <formula>MAX(D8:H8)&gt;=5</formula>
    </cfRule>
  </conditionalFormatting>
  <conditionalFormatting sqref="J5:K5">
    <cfRule type="expression" dxfId="3" priority="5">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97" customWidth="1"/>
    <col min="2" max="3" width="11" style="197" customWidth="1"/>
    <col min="4" max="4" width="22.85546875" style="197" customWidth="1"/>
    <col min="5" max="6" width="11" style="197" customWidth="1"/>
    <col min="7" max="8" width="9.140625" style="197" customWidth="1"/>
    <col min="9" max="9" width="19" style="19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8" t="s">
        <v>19</v>
      </c>
      <c r="I1" s="181"/>
    </row>
    <row r="2" spans="1:9" s="187" customFormat="1" ht="18" customHeight="1" x14ac:dyDescent="0.25">
      <c r="A2" s="182" t="s">
        <v>19</v>
      </c>
      <c r="B2" s="183" t="s">
        <v>222</v>
      </c>
      <c r="C2" s="184"/>
      <c r="D2" s="185"/>
      <c r="E2" s="185"/>
      <c r="F2" s="185"/>
      <c r="G2" s="185"/>
      <c r="H2" s="185"/>
      <c r="I2" s="186" t="s">
        <v>63</v>
      </c>
    </row>
    <row r="3" spans="1:9" s="187" customFormat="1" x14ac:dyDescent="0.2">
      <c r="A3" s="188" t="s">
        <v>223</v>
      </c>
      <c r="C3" s="189"/>
      <c r="I3" s="190"/>
    </row>
    <row r="4" spans="1:9" s="187" customFormat="1" ht="12.75" x14ac:dyDescent="0.2">
      <c r="A4" s="191" t="s">
        <v>224</v>
      </c>
      <c r="B4" s="191" t="s">
        <v>59</v>
      </c>
      <c r="C4" s="191" t="s">
        <v>71</v>
      </c>
      <c r="D4" s="191" t="s">
        <v>225</v>
      </c>
      <c r="E4" s="192" t="s">
        <v>22</v>
      </c>
      <c r="F4" s="193"/>
      <c r="G4" s="193"/>
      <c r="H4" s="193"/>
      <c r="I4" s="194"/>
    </row>
    <row r="5" spans="1:9" x14ac:dyDescent="0.25">
      <c r="A5"/>
      <c r="B5"/>
      <c r="C5"/>
      <c r="D5"/>
      <c r="E5"/>
      <c r="F5"/>
      <c r="G5"/>
      <c r="H5"/>
    </row>
    <row r="6" spans="1:9" x14ac:dyDescent="0.25">
      <c r="A6" s="19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97"/>
    <col min="4" max="4" width="13.42578125" style="197" bestFit="1" customWidth="1"/>
    <col min="5" max="5" width="16.42578125" style="197" bestFit="1" customWidth="1"/>
    <col min="6" max="6" width="23.42578125" style="197" customWidth="1"/>
    <col min="7" max="7" width="11" style="197" bestFit="1" customWidth="1"/>
    <col min="8" max="259" width="9.140625" style="197"/>
    <col min="260" max="260" width="13.42578125" style="197" bestFit="1" customWidth="1"/>
    <col min="261" max="261" width="16.42578125" style="197" bestFit="1" customWidth="1"/>
    <col min="262" max="262" width="23.42578125" style="197" customWidth="1"/>
    <col min="263" max="263" width="11" style="197" bestFit="1" customWidth="1"/>
    <col min="264" max="515" width="9.140625" style="197"/>
    <col min="516" max="516" width="13.42578125" style="197" bestFit="1" customWidth="1"/>
    <col min="517" max="517" width="16.42578125" style="197" bestFit="1" customWidth="1"/>
    <col min="518" max="518" width="23.42578125" style="197" customWidth="1"/>
    <col min="519" max="519" width="11" style="197" bestFit="1" customWidth="1"/>
    <col min="520" max="771" width="9.140625" style="197"/>
    <col min="772" max="772" width="13.42578125" style="197" bestFit="1" customWidth="1"/>
    <col min="773" max="773" width="16.42578125" style="197" bestFit="1" customWidth="1"/>
    <col min="774" max="774" width="23.42578125" style="197" customWidth="1"/>
    <col min="775" max="775" width="11" style="197" bestFit="1" customWidth="1"/>
    <col min="776" max="1027" width="9.140625" style="197"/>
    <col min="1028" max="1028" width="13.42578125" style="197" bestFit="1" customWidth="1"/>
    <col min="1029" max="1029" width="16.42578125" style="197" bestFit="1" customWidth="1"/>
    <col min="1030" max="1030" width="23.42578125" style="197" customWidth="1"/>
    <col min="1031" max="1031" width="11" style="197" bestFit="1" customWidth="1"/>
    <col min="1032" max="1283" width="9.140625" style="197"/>
    <col min="1284" max="1284" width="13.42578125" style="197" bestFit="1" customWidth="1"/>
    <col min="1285" max="1285" width="16.42578125" style="197" bestFit="1" customWidth="1"/>
    <col min="1286" max="1286" width="23.42578125" style="197" customWidth="1"/>
    <col min="1287" max="1287" width="11" style="197" bestFit="1" customWidth="1"/>
    <col min="1288" max="1539" width="9.140625" style="197"/>
    <col min="1540" max="1540" width="13.42578125" style="197" bestFit="1" customWidth="1"/>
    <col min="1541" max="1541" width="16.42578125" style="197" bestFit="1" customWidth="1"/>
    <col min="1542" max="1542" width="23.42578125" style="197" customWidth="1"/>
    <col min="1543" max="1543" width="11" style="197" bestFit="1" customWidth="1"/>
    <col min="1544" max="1795" width="9.140625" style="197"/>
    <col min="1796" max="1796" width="13.42578125" style="197" bestFit="1" customWidth="1"/>
    <col min="1797" max="1797" width="16.42578125" style="197" bestFit="1" customWidth="1"/>
    <col min="1798" max="1798" width="23.42578125" style="197" customWidth="1"/>
    <col min="1799" max="1799" width="11" style="197" bestFit="1" customWidth="1"/>
    <col min="1800" max="2051" width="9.140625" style="197"/>
    <col min="2052" max="2052" width="13.42578125" style="197" bestFit="1" customWidth="1"/>
    <col min="2053" max="2053" width="16.42578125" style="197" bestFit="1" customWidth="1"/>
    <col min="2054" max="2054" width="23.42578125" style="197" customWidth="1"/>
    <col min="2055" max="2055" width="11" style="197" bestFit="1" customWidth="1"/>
    <col min="2056" max="2307" width="9.140625" style="197"/>
    <col min="2308" max="2308" width="13.42578125" style="197" bestFit="1" customWidth="1"/>
    <col min="2309" max="2309" width="16.42578125" style="197" bestFit="1" customWidth="1"/>
    <col min="2310" max="2310" width="23.42578125" style="197" customWidth="1"/>
    <col min="2311" max="2311" width="11" style="197" bestFit="1" customWidth="1"/>
    <col min="2312" max="2563" width="9.140625" style="197"/>
    <col min="2564" max="2564" width="13.42578125" style="197" bestFit="1" customWidth="1"/>
    <col min="2565" max="2565" width="16.42578125" style="197" bestFit="1" customWidth="1"/>
    <col min="2566" max="2566" width="23.42578125" style="197" customWidth="1"/>
    <col min="2567" max="2567" width="11" style="197" bestFit="1" customWidth="1"/>
    <col min="2568" max="2819" width="9.140625" style="197"/>
    <col min="2820" max="2820" width="13.42578125" style="197" bestFit="1" customWidth="1"/>
    <col min="2821" max="2821" width="16.42578125" style="197" bestFit="1" customWidth="1"/>
    <col min="2822" max="2822" width="23.42578125" style="197" customWidth="1"/>
    <col min="2823" max="2823" width="11" style="197" bestFit="1" customWidth="1"/>
    <col min="2824" max="3075" width="9.140625" style="197"/>
    <col min="3076" max="3076" width="13.42578125" style="197" bestFit="1" customWidth="1"/>
    <col min="3077" max="3077" width="16.42578125" style="197" bestFit="1" customWidth="1"/>
    <col min="3078" max="3078" width="23.42578125" style="197" customWidth="1"/>
    <col min="3079" max="3079" width="11" style="197" bestFit="1" customWidth="1"/>
    <col min="3080" max="3331" width="9.140625" style="197"/>
    <col min="3332" max="3332" width="13.42578125" style="197" bestFit="1" customWidth="1"/>
    <col min="3333" max="3333" width="16.42578125" style="197" bestFit="1" customWidth="1"/>
    <col min="3334" max="3334" width="23.42578125" style="197" customWidth="1"/>
    <col min="3335" max="3335" width="11" style="197" bestFit="1" customWidth="1"/>
    <col min="3336" max="3587" width="9.140625" style="197"/>
    <col min="3588" max="3588" width="13.42578125" style="197" bestFit="1" customWidth="1"/>
    <col min="3589" max="3589" width="16.42578125" style="197" bestFit="1" customWidth="1"/>
    <col min="3590" max="3590" width="23.42578125" style="197" customWidth="1"/>
    <col min="3591" max="3591" width="11" style="197" bestFit="1" customWidth="1"/>
    <col min="3592" max="3843" width="9.140625" style="197"/>
    <col min="3844" max="3844" width="13.42578125" style="197" bestFit="1" customWidth="1"/>
    <col min="3845" max="3845" width="16.42578125" style="197" bestFit="1" customWidth="1"/>
    <col min="3846" max="3846" width="23.42578125" style="197" customWidth="1"/>
    <col min="3847" max="3847" width="11" style="197" bestFit="1" customWidth="1"/>
    <col min="3848" max="4099" width="9.140625" style="197"/>
    <col min="4100" max="4100" width="13.42578125" style="197" bestFit="1" customWidth="1"/>
    <col min="4101" max="4101" width="16.42578125" style="197" bestFit="1" customWidth="1"/>
    <col min="4102" max="4102" width="23.42578125" style="197" customWidth="1"/>
    <col min="4103" max="4103" width="11" style="197" bestFit="1" customWidth="1"/>
    <col min="4104" max="4355" width="9.140625" style="197"/>
    <col min="4356" max="4356" width="13.42578125" style="197" bestFit="1" customWidth="1"/>
    <col min="4357" max="4357" width="16.42578125" style="197" bestFit="1" customWidth="1"/>
    <col min="4358" max="4358" width="23.42578125" style="197" customWidth="1"/>
    <col min="4359" max="4359" width="11" style="197" bestFit="1" customWidth="1"/>
    <col min="4360" max="4611" width="9.140625" style="197"/>
    <col min="4612" max="4612" width="13.42578125" style="197" bestFit="1" customWidth="1"/>
    <col min="4613" max="4613" width="16.42578125" style="197" bestFit="1" customWidth="1"/>
    <col min="4614" max="4614" width="23.42578125" style="197" customWidth="1"/>
    <col min="4615" max="4615" width="11" style="197" bestFit="1" customWidth="1"/>
    <col min="4616" max="4867" width="9.140625" style="197"/>
    <col min="4868" max="4868" width="13.42578125" style="197" bestFit="1" customWidth="1"/>
    <col min="4869" max="4869" width="16.42578125" style="197" bestFit="1" customWidth="1"/>
    <col min="4870" max="4870" width="23.42578125" style="197" customWidth="1"/>
    <col min="4871" max="4871" width="11" style="197" bestFit="1" customWidth="1"/>
    <col min="4872" max="5123" width="9.140625" style="197"/>
    <col min="5124" max="5124" width="13.42578125" style="197" bestFit="1" customWidth="1"/>
    <col min="5125" max="5125" width="16.42578125" style="197" bestFit="1" customWidth="1"/>
    <col min="5126" max="5126" width="23.42578125" style="197" customWidth="1"/>
    <col min="5127" max="5127" width="11" style="197" bestFit="1" customWidth="1"/>
    <col min="5128" max="5379" width="9.140625" style="197"/>
    <col min="5380" max="5380" width="13.42578125" style="197" bestFit="1" customWidth="1"/>
    <col min="5381" max="5381" width="16.42578125" style="197" bestFit="1" customWidth="1"/>
    <col min="5382" max="5382" width="23.42578125" style="197" customWidth="1"/>
    <col min="5383" max="5383" width="11" style="197" bestFit="1" customWidth="1"/>
    <col min="5384" max="5635" width="9.140625" style="197"/>
    <col min="5636" max="5636" width="13.42578125" style="197" bestFit="1" customWidth="1"/>
    <col min="5637" max="5637" width="16.42578125" style="197" bestFit="1" customWidth="1"/>
    <col min="5638" max="5638" width="23.42578125" style="197" customWidth="1"/>
    <col min="5639" max="5639" width="11" style="197" bestFit="1" customWidth="1"/>
    <col min="5640" max="5891" width="9.140625" style="197"/>
    <col min="5892" max="5892" width="13.42578125" style="197" bestFit="1" customWidth="1"/>
    <col min="5893" max="5893" width="16.42578125" style="197" bestFit="1" customWidth="1"/>
    <col min="5894" max="5894" width="23.42578125" style="197" customWidth="1"/>
    <col min="5895" max="5895" width="11" style="197" bestFit="1" customWidth="1"/>
    <col min="5896" max="6147" width="9.140625" style="197"/>
    <col min="6148" max="6148" width="13.42578125" style="197" bestFit="1" customWidth="1"/>
    <col min="6149" max="6149" width="16.42578125" style="197" bestFit="1" customWidth="1"/>
    <col min="6150" max="6150" width="23.42578125" style="197" customWidth="1"/>
    <col min="6151" max="6151" width="11" style="197" bestFit="1" customWidth="1"/>
    <col min="6152" max="6403" width="9.140625" style="197"/>
    <col min="6404" max="6404" width="13.42578125" style="197" bestFit="1" customWidth="1"/>
    <col min="6405" max="6405" width="16.42578125" style="197" bestFit="1" customWidth="1"/>
    <col min="6406" max="6406" width="23.42578125" style="197" customWidth="1"/>
    <col min="6407" max="6407" width="11" style="197" bestFit="1" customWidth="1"/>
    <col min="6408" max="6659" width="9.140625" style="197"/>
    <col min="6660" max="6660" width="13.42578125" style="197" bestFit="1" customWidth="1"/>
    <col min="6661" max="6661" width="16.42578125" style="197" bestFit="1" customWidth="1"/>
    <col min="6662" max="6662" width="23.42578125" style="197" customWidth="1"/>
    <col min="6663" max="6663" width="11" style="197" bestFit="1" customWidth="1"/>
    <col min="6664" max="6915" width="9.140625" style="197"/>
    <col min="6916" max="6916" width="13.42578125" style="197" bestFit="1" customWidth="1"/>
    <col min="6917" max="6917" width="16.42578125" style="197" bestFit="1" customWidth="1"/>
    <col min="6918" max="6918" width="23.42578125" style="197" customWidth="1"/>
    <col min="6919" max="6919" width="11" style="197" bestFit="1" customWidth="1"/>
    <col min="6920" max="7171" width="9.140625" style="197"/>
    <col min="7172" max="7172" width="13.42578125" style="197" bestFit="1" customWidth="1"/>
    <col min="7173" max="7173" width="16.42578125" style="197" bestFit="1" customWidth="1"/>
    <col min="7174" max="7174" width="23.42578125" style="197" customWidth="1"/>
    <col min="7175" max="7175" width="11" style="197" bestFit="1" customWidth="1"/>
    <col min="7176" max="7427" width="9.140625" style="197"/>
    <col min="7428" max="7428" width="13.42578125" style="197" bestFit="1" customWidth="1"/>
    <col min="7429" max="7429" width="16.42578125" style="197" bestFit="1" customWidth="1"/>
    <col min="7430" max="7430" width="23.42578125" style="197" customWidth="1"/>
    <col min="7431" max="7431" width="11" style="197" bestFit="1" customWidth="1"/>
    <col min="7432" max="7683" width="9.140625" style="197"/>
    <col min="7684" max="7684" width="13.42578125" style="197" bestFit="1" customWidth="1"/>
    <col min="7685" max="7685" width="16.42578125" style="197" bestFit="1" customWidth="1"/>
    <col min="7686" max="7686" width="23.42578125" style="197" customWidth="1"/>
    <col min="7687" max="7687" width="11" style="197" bestFit="1" customWidth="1"/>
    <col min="7688" max="7939" width="9.140625" style="197"/>
    <col min="7940" max="7940" width="13.42578125" style="197" bestFit="1" customWidth="1"/>
    <col min="7941" max="7941" width="16.42578125" style="197" bestFit="1" customWidth="1"/>
    <col min="7942" max="7942" width="23.42578125" style="197" customWidth="1"/>
    <col min="7943" max="7943" width="11" style="197" bestFit="1" customWidth="1"/>
    <col min="7944" max="8195" width="9.140625" style="197"/>
    <col min="8196" max="8196" width="13.42578125" style="197" bestFit="1" customWidth="1"/>
    <col min="8197" max="8197" width="16.42578125" style="197" bestFit="1" customWidth="1"/>
    <col min="8198" max="8198" width="23.42578125" style="197" customWidth="1"/>
    <col min="8199" max="8199" width="11" style="197" bestFit="1" customWidth="1"/>
    <col min="8200" max="8451" width="9.140625" style="197"/>
    <col min="8452" max="8452" width="13.42578125" style="197" bestFit="1" customWidth="1"/>
    <col min="8453" max="8453" width="16.42578125" style="197" bestFit="1" customWidth="1"/>
    <col min="8454" max="8454" width="23.42578125" style="197" customWidth="1"/>
    <col min="8455" max="8455" width="11" style="197" bestFit="1" customWidth="1"/>
    <col min="8456" max="8707" width="9.140625" style="197"/>
    <col min="8708" max="8708" width="13.42578125" style="197" bestFit="1" customWidth="1"/>
    <col min="8709" max="8709" width="16.42578125" style="197" bestFit="1" customWidth="1"/>
    <col min="8710" max="8710" width="23.42578125" style="197" customWidth="1"/>
    <col min="8711" max="8711" width="11" style="197" bestFit="1" customWidth="1"/>
    <col min="8712" max="8963" width="9.140625" style="197"/>
    <col min="8964" max="8964" width="13.42578125" style="197" bestFit="1" customWidth="1"/>
    <col min="8965" max="8965" width="16.42578125" style="197" bestFit="1" customWidth="1"/>
    <col min="8966" max="8966" width="23.42578125" style="197" customWidth="1"/>
    <col min="8967" max="8967" width="11" style="197" bestFit="1" customWidth="1"/>
    <col min="8968" max="9219" width="9.140625" style="197"/>
    <col min="9220" max="9220" width="13.42578125" style="197" bestFit="1" customWidth="1"/>
    <col min="9221" max="9221" width="16.42578125" style="197" bestFit="1" customWidth="1"/>
    <col min="9222" max="9222" width="23.42578125" style="197" customWidth="1"/>
    <col min="9223" max="9223" width="11" style="197" bestFit="1" customWidth="1"/>
    <col min="9224" max="9475" width="9.140625" style="197"/>
    <col min="9476" max="9476" width="13.42578125" style="197" bestFit="1" customWidth="1"/>
    <col min="9477" max="9477" width="16.42578125" style="197" bestFit="1" customWidth="1"/>
    <col min="9478" max="9478" width="23.42578125" style="197" customWidth="1"/>
    <col min="9479" max="9479" width="11" style="197" bestFit="1" customWidth="1"/>
    <col min="9480" max="9731" width="9.140625" style="197"/>
    <col min="9732" max="9732" width="13.42578125" style="197" bestFit="1" customWidth="1"/>
    <col min="9733" max="9733" width="16.42578125" style="197" bestFit="1" customWidth="1"/>
    <col min="9734" max="9734" width="23.42578125" style="197" customWidth="1"/>
    <col min="9735" max="9735" width="11" style="197" bestFit="1" customWidth="1"/>
    <col min="9736" max="9987" width="9.140625" style="197"/>
    <col min="9988" max="9988" width="13.42578125" style="197" bestFit="1" customWidth="1"/>
    <col min="9989" max="9989" width="16.42578125" style="197" bestFit="1" customWidth="1"/>
    <col min="9990" max="9990" width="23.42578125" style="197" customWidth="1"/>
    <col min="9991" max="9991" width="11" style="197" bestFit="1" customWidth="1"/>
    <col min="9992" max="10243" width="9.140625" style="197"/>
    <col min="10244" max="10244" width="13.42578125" style="197" bestFit="1" customWidth="1"/>
    <col min="10245" max="10245" width="16.42578125" style="197" bestFit="1" customWidth="1"/>
    <col min="10246" max="10246" width="23.42578125" style="197" customWidth="1"/>
    <col min="10247" max="10247" width="11" style="197" bestFit="1" customWidth="1"/>
    <col min="10248" max="10499" width="9.140625" style="197"/>
    <col min="10500" max="10500" width="13.42578125" style="197" bestFit="1" customWidth="1"/>
    <col min="10501" max="10501" width="16.42578125" style="197" bestFit="1" customWidth="1"/>
    <col min="10502" max="10502" width="23.42578125" style="197" customWidth="1"/>
    <col min="10503" max="10503" width="11" style="197" bestFit="1" customWidth="1"/>
    <col min="10504" max="10755" width="9.140625" style="197"/>
    <col min="10756" max="10756" width="13.42578125" style="197" bestFit="1" customWidth="1"/>
    <col min="10757" max="10757" width="16.42578125" style="197" bestFit="1" customWidth="1"/>
    <col min="10758" max="10758" width="23.42578125" style="197" customWidth="1"/>
    <col min="10759" max="10759" width="11" style="197" bestFit="1" customWidth="1"/>
    <col min="10760" max="11011" width="9.140625" style="197"/>
    <col min="11012" max="11012" width="13.42578125" style="197" bestFit="1" customWidth="1"/>
    <col min="11013" max="11013" width="16.42578125" style="197" bestFit="1" customWidth="1"/>
    <col min="11014" max="11014" width="23.42578125" style="197" customWidth="1"/>
    <col min="11015" max="11015" width="11" style="197" bestFit="1" customWidth="1"/>
    <col min="11016" max="11267" width="9.140625" style="197"/>
    <col min="11268" max="11268" width="13.42578125" style="197" bestFit="1" customWidth="1"/>
    <col min="11269" max="11269" width="16.42578125" style="197" bestFit="1" customWidth="1"/>
    <col min="11270" max="11270" width="23.42578125" style="197" customWidth="1"/>
    <col min="11271" max="11271" width="11" style="197" bestFit="1" customWidth="1"/>
    <col min="11272" max="11523" width="9.140625" style="197"/>
    <col min="11524" max="11524" width="13.42578125" style="197" bestFit="1" customWidth="1"/>
    <col min="11525" max="11525" width="16.42578125" style="197" bestFit="1" customWidth="1"/>
    <col min="11526" max="11526" width="23.42578125" style="197" customWidth="1"/>
    <col min="11527" max="11527" width="11" style="197" bestFit="1" customWidth="1"/>
    <col min="11528" max="11779" width="9.140625" style="197"/>
    <col min="11780" max="11780" width="13.42578125" style="197" bestFit="1" customWidth="1"/>
    <col min="11781" max="11781" width="16.42578125" style="197" bestFit="1" customWidth="1"/>
    <col min="11782" max="11782" width="23.42578125" style="197" customWidth="1"/>
    <col min="11783" max="11783" width="11" style="197" bestFit="1" customWidth="1"/>
    <col min="11784" max="12035" width="9.140625" style="197"/>
    <col min="12036" max="12036" width="13.42578125" style="197" bestFit="1" customWidth="1"/>
    <col min="12037" max="12037" width="16.42578125" style="197" bestFit="1" customWidth="1"/>
    <col min="12038" max="12038" width="23.42578125" style="197" customWidth="1"/>
    <col min="12039" max="12039" width="11" style="197" bestFit="1" customWidth="1"/>
    <col min="12040" max="12291" width="9.140625" style="197"/>
    <col min="12292" max="12292" width="13.42578125" style="197" bestFit="1" customWidth="1"/>
    <col min="12293" max="12293" width="16.42578125" style="197" bestFit="1" customWidth="1"/>
    <col min="12294" max="12294" width="23.42578125" style="197" customWidth="1"/>
    <col min="12295" max="12295" width="11" style="197" bestFit="1" customWidth="1"/>
    <col min="12296" max="12547" width="9.140625" style="197"/>
    <col min="12548" max="12548" width="13.42578125" style="197" bestFit="1" customWidth="1"/>
    <col min="12549" max="12549" width="16.42578125" style="197" bestFit="1" customWidth="1"/>
    <col min="12550" max="12550" width="23.42578125" style="197" customWidth="1"/>
    <col min="12551" max="12551" width="11" style="197" bestFit="1" customWidth="1"/>
    <col min="12552" max="12803" width="9.140625" style="197"/>
    <col min="12804" max="12804" width="13.42578125" style="197" bestFit="1" customWidth="1"/>
    <col min="12805" max="12805" width="16.42578125" style="197" bestFit="1" customWidth="1"/>
    <col min="12806" max="12806" width="23.42578125" style="197" customWidth="1"/>
    <col min="12807" max="12807" width="11" style="197" bestFit="1" customWidth="1"/>
    <col min="12808" max="13059" width="9.140625" style="197"/>
    <col min="13060" max="13060" width="13.42578125" style="197" bestFit="1" customWidth="1"/>
    <col min="13061" max="13061" width="16.42578125" style="197" bestFit="1" customWidth="1"/>
    <col min="13062" max="13062" width="23.42578125" style="197" customWidth="1"/>
    <col min="13063" max="13063" width="11" style="197" bestFit="1" customWidth="1"/>
    <col min="13064" max="13315" width="9.140625" style="197"/>
    <col min="13316" max="13316" width="13.42578125" style="197" bestFit="1" customWidth="1"/>
    <col min="13317" max="13317" width="16.42578125" style="197" bestFit="1" customWidth="1"/>
    <col min="13318" max="13318" width="23.42578125" style="197" customWidth="1"/>
    <col min="13319" max="13319" width="11" style="197" bestFit="1" customWidth="1"/>
    <col min="13320" max="13571" width="9.140625" style="197"/>
    <col min="13572" max="13572" width="13.42578125" style="197" bestFit="1" customWidth="1"/>
    <col min="13573" max="13573" width="16.42578125" style="197" bestFit="1" customWidth="1"/>
    <col min="13574" max="13574" width="23.42578125" style="197" customWidth="1"/>
    <col min="13575" max="13575" width="11" style="197" bestFit="1" customWidth="1"/>
    <col min="13576" max="13827" width="9.140625" style="197"/>
    <col min="13828" max="13828" width="13.42578125" style="197" bestFit="1" customWidth="1"/>
    <col min="13829" max="13829" width="16.42578125" style="197" bestFit="1" customWidth="1"/>
    <col min="13830" max="13830" width="23.42578125" style="197" customWidth="1"/>
    <col min="13831" max="13831" width="11" style="197" bestFit="1" customWidth="1"/>
    <col min="13832" max="14083" width="9.140625" style="197"/>
    <col min="14084" max="14084" width="13.42578125" style="197" bestFit="1" customWidth="1"/>
    <col min="14085" max="14085" width="16.42578125" style="197" bestFit="1" customWidth="1"/>
    <col min="14086" max="14086" width="23.42578125" style="197" customWidth="1"/>
    <col min="14087" max="14087" width="11" style="197" bestFit="1" customWidth="1"/>
    <col min="14088" max="14339" width="9.140625" style="197"/>
    <col min="14340" max="14340" width="13.42578125" style="197" bestFit="1" customWidth="1"/>
    <col min="14341" max="14341" width="16.42578125" style="197" bestFit="1" customWidth="1"/>
    <col min="14342" max="14342" width="23.42578125" style="197" customWidth="1"/>
    <col min="14343" max="14343" width="11" style="197" bestFit="1" customWidth="1"/>
    <col min="14344" max="14595" width="9.140625" style="197"/>
    <col min="14596" max="14596" width="13.42578125" style="197" bestFit="1" customWidth="1"/>
    <col min="14597" max="14597" width="16.42578125" style="197" bestFit="1" customWidth="1"/>
    <col min="14598" max="14598" width="23.42578125" style="197" customWidth="1"/>
    <col min="14599" max="14599" width="11" style="197" bestFit="1" customWidth="1"/>
    <col min="14600" max="14851" width="9.140625" style="197"/>
    <col min="14852" max="14852" width="13.42578125" style="197" bestFit="1" customWidth="1"/>
    <col min="14853" max="14853" width="16.42578125" style="197" bestFit="1" customWidth="1"/>
    <col min="14854" max="14854" width="23.42578125" style="197" customWidth="1"/>
    <col min="14855" max="14855" width="11" style="197" bestFit="1" customWidth="1"/>
    <col min="14856" max="15107" width="9.140625" style="197"/>
    <col min="15108" max="15108" width="13.42578125" style="197" bestFit="1" customWidth="1"/>
    <col min="15109" max="15109" width="16.42578125" style="197" bestFit="1" customWidth="1"/>
    <col min="15110" max="15110" width="23.42578125" style="197" customWidth="1"/>
    <col min="15111" max="15111" width="11" style="197" bestFit="1" customWidth="1"/>
    <col min="15112" max="15363" width="9.140625" style="197"/>
    <col min="15364" max="15364" width="13.42578125" style="197" bestFit="1" customWidth="1"/>
    <col min="15365" max="15365" width="16.42578125" style="197" bestFit="1" customWidth="1"/>
    <col min="15366" max="15366" width="23.42578125" style="197" customWidth="1"/>
    <col min="15367" max="15367" width="11" style="197" bestFit="1" customWidth="1"/>
    <col min="15368" max="15619" width="9.140625" style="197"/>
    <col min="15620" max="15620" width="13.42578125" style="197" bestFit="1" customWidth="1"/>
    <col min="15621" max="15621" width="16.42578125" style="197" bestFit="1" customWidth="1"/>
    <col min="15622" max="15622" width="23.42578125" style="197" customWidth="1"/>
    <col min="15623" max="15623" width="11" style="197" bestFit="1" customWidth="1"/>
    <col min="15624" max="15875" width="9.140625" style="197"/>
    <col min="15876" max="15876" width="13.42578125" style="197" bestFit="1" customWidth="1"/>
    <col min="15877" max="15877" width="16.42578125" style="197" bestFit="1" customWidth="1"/>
    <col min="15878" max="15878" width="23.42578125" style="197" customWidth="1"/>
    <col min="15879" max="15879" width="11" style="197" bestFit="1" customWidth="1"/>
    <col min="15880" max="16131" width="9.140625" style="197"/>
    <col min="16132" max="16132" width="13.42578125" style="197" bestFit="1" customWidth="1"/>
    <col min="16133" max="16133" width="16.42578125" style="197" bestFit="1" customWidth="1"/>
    <col min="16134" max="16134" width="23.42578125" style="197" customWidth="1"/>
    <col min="16135" max="16135" width="11" style="197" bestFit="1" customWidth="1"/>
    <col min="16136" max="16384" width="9.140625" style="197"/>
  </cols>
  <sheetData>
    <row r="1" spans="1:38" ht="20.25" x14ac:dyDescent="0.3">
      <c r="A1" s="198"/>
      <c r="B1" s="199"/>
      <c r="C1" s="198"/>
      <c r="D1" s="199"/>
      <c r="E1" s="198"/>
      <c r="F1" s="198"/>
      <c r="G1" s="198"/>
      <c r="H1" s="68" t="s">
        <v>20</v>
      </c>
      <c r="I1" s="200"/>
      <c r="J1" s="200"/>
      <c r="K1" s="200"/>
      <c r="L1" s="200"/>
      <c r="M1" s="200"/>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row>
    <row r="2" spans="1:38" x14ac:dyDescent="0.2">
      <c r="A2" s="200"/>
      <c r="B2" s="366"/>
      <c r="C2" s="366"/>
      <c r="D2" s="366"/>
      <c r="E2" s="366"/>
      <c r="F2" s="201"/>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row>
    <row r="3" spans="1:38" x14ac:dyDescent="0.2">
      <c r="A3" s="200"/>
      <c r="B3" s="367" t="s">
        <v>226</v>
      </c>
      <c r="C3" s="367"/>
      <c r="D3" s="367"/>
      <c r="E3" s="367"/>
      <c r="F3" s="202" t="s">
        <v>63</v>
      </c>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row>
    <row r="4" spans="1:38" x14ac:dyDescent="0.2">
      <c r="A4" s="200"/>
      <c r="B4" s="200" t="s">
        <v>319</v>
      </c>
      <c r="C4" s="200" t="s">
        <v>320</v>
      </c>
      <c r="D4" s="200" t="s">
        <v>321</v>
      </c>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row>
    <row r="5" spans="1:38" x14ac:dyDescent="0.2">
      <c r="A5" s="200"/>
      <c r="B5" s="203" t="s">
        <v>322</v>
      </c>
      <c r="C5" s="197" t="s">
        <v>320</v>
      </c>
      <c r="D5" s="197" t="s">
        <v>323</v>
      </c>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38" x14ac:dyDescent="0.2">
      <c r="A6" s="200"/>
      <c r="B6" s="204" t="s">
        <v>324</v>
      </c>
      <c r="C6" s="197" t="s">
        <v>320</v>
      </c>
      <c r="D6" s="197" t="s">
        <v>325</v>
      </c>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row>
    <row r="7" spans="1:38" x14ac:dyDescent="0.2">
      <c r="A7" s="200"/>
      <c r="B7" s="203"/>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row>
    <row r="8" spans="1:38" x14ac:dyDescent="0.2">
      <c r="A8" s="200"/>
      <c r="B8" s="204"/>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38" x14ac:dyDescent="0.2">
      <c r="A9" s="200"/>
      <c r="B9" s="203"/>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row>
    <row r="10" spans="1:38" x14ac:dyDescent="0.2">
      <c r="A10" s="200"/>
      <c r="B10" s="205"/>
      <c r="C10" s="200"/>
      <c r="D10" s="200"/>
      <c r="E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row>
    <row r="11" spans="1:38" x14ac:dyDescent="0.2">
      <c r="A11" s="200"/>
      <c r="B11" s="206"/>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x14ac:dyDescent="0.2">
      <c r="A12" s="200"/>
      <c r="B12" s="207"/>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row>
    <row r="13" spans="1:38" x14ac:dyDescent="0.2">
      <c r="A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x14ac:dyDescent="0.2">
      <c r="A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x14ac:dyDescent="0.2">
      <c r="A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x14ac:dyDescent="0.2">
      <c r="A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x14ac:dyDescent="0.2">
      <c r="A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row>
    <row r="18" spans="1:38" x14ac:dyDescent="0.2">
      <c r="A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row>
    <row r="19" spans="1:38" x14ac:dyDescent="0.2">
      <c r="A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1:38" x14ac:dyDescent="0.2">
      <c r="A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1:38" x14ac:dyDescent="0.2">
      <c r="A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row>
    <row r="22" spans="1:38" x14ac:dyDescent="0.2">
      <c r="A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row>
    <row r="23" spans="1:38" x14ac:dyDescent="0.2">
      <c r="A23" s="200"/>
      <c r="B23" s="200"/>
      <c r="C23" s="200"/>
      <c r="D23" s="200"/>
      <c r="E23" s="200"/>
      <c r="F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row>
    <row r="24" spans="1:38" x14ac:dyDescent="0.2">
      <c r="A24" s="200"/>
      <c r="B24" s="200"/>
      <c r="C24" s="200"/>
      <c r="D24" s="200"/>
      <c r="E24" s="200"/>
      <c r="F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row>
    <row r="25" spans="1:38" x14ac:dyDescent="0.2">
      <c r="A25" s="200"/>
      <c r="B25" s="161"/>
      <c r="C25" s="208"/>
      <c r="D25" s="161"/>
      <c r="E25" s="161"/>
      <c r="F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row>
    <row r="26" spans="1:38" x14ac:dyDescent="0.2">
      <c r="A26" s="200"/>
      <c r="B26" s="209"/>
      <c r="C26" s="210"/>
      <c r="D26" s="161"/>
      <c r="E26" s="161"/>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1:38" x14ac:dyDescent="0.2">
      <c r="A27" s="200"/>
      <c r="B27" s="209"/>
      <c r="C27" s="210"/>
      <c r="D27" s="161"/>
      <c r="E27" s="161"/>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row>
    <row r="28" spans="1:38" x14ac:dyDescent="0.2">
      <c r="A28" s="200"/>
      <c r="B28" s="209"/>
      <c r="C28" s="210"/>
      <c r="D28" s="161"/>
      <c r="E28" s="161"/>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row>
    <row r="29" spans="1:38" x14ac:dyDescent="0.2">
      <c r="B29" s="209"/>
      <c r="C29" s="200"/>
      <c r="D29" s="200"/>
      <c r="E29" s="200"/>
    </row>
    <row r="30" spans="1:38" x14ac:dyDescent="0.2">
      <c r="B30" s="209"/>
      <c r="C30" s="200"/>
      <c r="D30" s="200"/>
      <c r="E30" s="200"/>
    </row>
    <row r="31" spans="1:38" x14ac:dyDescent="0.2">
      <c r="B31" s="206"/>
      <c r="C31" s="200"/>
      <c r="D31" s="200"/>
      <c r="E31" s="200"/>
    </row>
    <row r="37" spans="10:10" x14ac:dyDescent="0.2">
      <c r="J37" s="211"/>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N17" sqref="N1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8"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1" t="s">
        <v>227</v>
      </c>
      <c r="D3" s="201" t="s">
        <v>9</v>
      </c>
    </row>
    <row r="4" spans="1:38" ht="15" x14ac:dyDescent="0.2">
      <c r="C4" s="212"/>
      <c r="D4" s="368"/>
      <c r="E4" s="369"/>
      <c r="F4" s="369"/>
      <c r="G4" s="369"/>
      <c r="H4" s="369"/>
      <c r="I4" s="369"/>
      <c r="J4" s="369"/>
      <c r="K4" s="369"/>
      <c r="L4" s="369"/>
    </row>
    <row r="5" spans="1:38" ht="15" x14ac:dyDescent="0.2">
      <c r="C5" s="212"/>
      <c r="D5" s="368"/>
      <c r="E5" s="369"/>
      <c r="F5" s="369"/>
      <c r="G5" s="369"/>
      <c r="H5" s="369"/>
      <c r="I5" s="369"/>
      <c r="J5" s="369"/>
      <c r="K5" s="369"/>
      <c r="L5" s="369"/>
    </row>
    <row r="6" spans="1:38" ht="15" x14ac:dyDescent="0.2">
      <c r="C6" s="212"/>
      <c r="D6" s="368"/>
      <c r="E6" s="369"/>
      <c r="F6" s="369"/>
      <c r="G6" s="369"/>
      <c r="H6" s="369"/>
      <c r="I6" s="369"/>
      <c r="J6" s="369"/>
      <c r="K6" s="369"/>
      <c r="L6" s="369"/>
    </row>
    <row r="7" spans="1:38" ht="15" x14ac:dyDescent="0.2">
      <c r="C7" s="212"/>
      <c r="D7" s="368"/>
      <c r="E7" s="369"/>
      <c r="F7" s="369"/>
      <c r="G7" s="369"/>
      <c r="H7" s="369"/>
      <c r="I7" s="369"/>
      <c r="J7" s="369"/>
      <c r="K7" s="369"/>
      <c r="L7" s="369"/>
    </row>
    <row r="8" spans="1:38" ht="15" x14ac:dyDescent="0.2">
      <c r="C8" s="212"/>
      <c r="D8" s="368"/>
      <c r="E8" s="369"/>
      <c r="F8" s="369"/>
      <c r="G8" s="369"/>
      <c r="H8" s="369"/>
      <c r="I8" s="369"/>
      <c r="J8" s="369"/>
      <c r="K8" s="369"/>
      <c r="L8" s="369"/>
    </row>
    <row r="9" spans="1:38" ht="15" x14ac:dyDescent="0.2">
      <c r="C9" s="212"/>
      <c r="D9" s="368"/>
      <c r="E9" s="369"/>
      <c r="F9" s="369"/>
      <c r="G9" s="369"/>
      <c r="H9" s="369"/>
      <c r="I9" s="369"/>
      <c r="J9" s="369"/>
      <c r="K9" s="369"/>
      <c r="L9" s="369"/>
    </row>
    <row r="10" spans="1:38" ht="15" x14ac:dyDescent="0.2">
      <c r="C10" s="212"/>
      <c r="D10" s="368"/>
      <c r="E10" s="369"/>
      <c r="F10" s="369"/>
      <c r="G10" s="369"/>
      <c r="H10" s="369"/>
      <c r="I10" s="369"/>
      <c r="J10" s="369"/>
      <c r="K10" s="369"/>
      <c r="L10" s="369"/>
    </row>
    <row r="11" spans="1:38" ht="15" x14ac:dyDescent="0.2">
      <c r="C11" s="212"/>
      <c r="D11" s="368"/>
      <c r="E11" s="369"/>
      <c r="F11" s="369"/>
      <c r="G11" s="369"/>
      <c r="H11" s="369"/>
      <c r="I11" s="369"/>
      <c r="J11" s="369"/>
      <c r="K11" s="369"/>
      <c r="L11" s="369"/>
    </row>
    <row r="12" spans="1:38" ht="15" x14ac:dyDescent="0.2">
      <c r="C12" s="212"/>
      <c r="D12" s="368"/>
      <c r="E12" s="369"/>
      <c r="F12" s="369"/>
      <c r="G12" s="369"/>
      <c r="H12" s="369"/>
      <c r="I12" s="369"/>
      <c r="J12" s="369"/>
      <c r="K12" s="369"/>
      <c r="L12" s="369"/>
    </row>
    <row r="13" spans="1:38" ht="15" x14ac:dyDescent="0.2">
      <c r="C13" s="212"/>
      <c r="D13" s="368"/>
      <c r="E13" s="369"/>
      <c r="F13" s="369"/>
      <c r="G13" s="369"/>
      <c r="H13" s="369"/>
      <c r="I13" s="369"/>
      <c r="J13" s="369"/>
      <c r="K13" s="369"/>
      <c r="L13" s="36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4567-82DC-429F-9C00-558A3731D528}">
  <dimension ref="A1"/>
  <sheetViews>
    <sheetView zoomScaleNormal="100" workbookViewId="0">
      <selection activeCell="R21" sqref="R21"/>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6140-1CD9-40EE-B7D9-93DC0D56910E}"/>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