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2D7CBEFD-4A92-4643-BCFA-FB52D3B03EB4}" xr6:coauthVersionLast="31" xr6:coauthVersionMax="31" xr10:uidLastSave="{00000000-0000-0000-0000-000000000000}"/>
  <bookViews>
    <workbookView xWindow="0" yWindow="0" windowWidth="13875" windowHeight="9300" activeTab="1"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externalReferences>
    <externalReference r:id="rId10"/>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2" l="1"/>
  <c r="D28" i="2"/>
  <c r="B9" i="3"/>
  <c r="B8" i="3"/>
  <c r="B7" i="3"/>
  <c r="B25" i="2"/>
  <c r="C6" i="5" l="1"/>
  <c r="B6" i="5"/>
  <c r="G8" i="3"/>
  <c r="H8" i="3"/>
  <c r="F9" i="3"/>
  <c r="F8" i="3"/>
  <c r="F7" i="3"/>
  <c r="I2" i="3"/>
  <c r="H2" i="3"/>
  <c r="G2" i="3"/>
  <c r="G7" i="3" s="1"/>
  <c r="D27" i="2"/>
  <c r="H7" i="3" l="1"/>
  <c r="H9" i="3"/>
  <c r="I8" i="3"/>
  <c r="J2" i="3"/>
  <c r="I9" i="3"/>
  <c r="I7" i="3"/>
  <c r="G9" i="3"/>
  <c r="C42" i="2"/>
  <c r="K2" i="3" l="1"/>
  <c r="J8" i="3"/>
  <c r="J9" i="3"/>
  <c r="J7" i="3"/>
  <c r="I7" i="5"/>
  <c r="B4" i="5"/>
  <c r="C4" i="5"/>
  <c r="B5" i="5"/>
  <c r="C5" i="5"/>
  <c r="O42" i="2"/>
  <c r="D42" i="2"/>
  <c r="B27" i="2"/>
  <c r="B24" i="2"/>
  <c r="B23" i="2"/>
  <c r="K7" i="3" l="1"/>
  <c r="K9" i="3"/>
  <c r="K8" i="3"/>
  <c r="L2" i="3"/>
  <c r="B19" i="3"/>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K6" i="5"/>
  <c r="J6" i="5"/>
  <c r="I6" i="5"/>
  <c r="K5" i="5"/>
  <c r="J5" i="5"/>
  <c r="I5" i="5"/>
  <c r="K4" i="5"/>
  <c r="J4" i="5"/>
  <c r="I4" i="5"/>
  <c r="F42" i="2"/>
  <c r="F41" i="2"/>
  <c r="H42" i="2"/>
  <c r="C34" i="2"/>
  <c r="H34" i="2" s="1"/>
  <c r="B28"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K14" i="3"/>
  <c r="K4" i="3" s="1"/>
  <c r="J14" i="3"/>
  <c r="J4" i="3" s="1"/>
  <c r="I14" i="3"/>
  <c r="I4" i="3" s="1"/>
  <c r="B26" i="2"/>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3" i="2"/>
  <c r="H43" i="2"/>
  <c r="G43" i="2"/>
  <c r="H41" i="2"/>
  <c r="G41" i="2"/>
  <c r="I41" i="2" s="1"/>
  <c r="I35" i="2"/>
  <c r="H35" i="2"/>
  <c r="G35" i="2"/>
  <c r="G11" i="2"/>
  <c r="D4" i="1"/>
  <c r="D3" i="1"/>
  <c r="C24" i="1" s="1"/>
  <c r="M2" i="3" l="1"/>
  <c r="L7" i="3"/>
  <c r="L9" i="3"/>
  <c r="L8" i="3"/>
  <c r="D6" i="3"/>
  <c r="M14" i="3"/>
  <c r="P14" i="3" s="1"/>
  <c r="P4" i="3" s="1"/>
  <c r="N14" i="3"/>
  <c r="E6" i="3"/>
  <c r="C6" i="3"/>
  <c r="C8" i="3"/>
  <c r="C9" i="3"/>
  <c r="L14" i="3"/>
  <c r="C5" i="3"/>
  <c r="C7" i="3"/>
  <c r="N2" i="3" l="1"/>
  <c r="M8" i="3"/>
  <c r="M7" i="3"/>
  <c r="M9" i="3"/>
  <c r="D7" i="3"/>
  <c r="F23" i="2"/>
  <c r="D8" i="3"/>
  <c r="E24" i="2" s="1"/>
  <c r="E26" i="2" s="1"/>
  <c r="F24" i="2"/>
  <c r="F26" i="2" s="1"/>
  <c r="D9" i="3"/>
  <c r="E25" i="2" s="1"/>
  <c r="F25" i="2"/>
  <c r="E8" i="3"/>
  <c r="G24" i="2" s="1"/>
  <c r="G26" i="2" s="1"/>
  <c r="E9" i="3"/>
  <c r="G25" i="2" s="1"/>
  <c r="S14" i="3"/>
  <c r="S4" i="3" s="1"/>
  <c r="M4" i="3"/>
  <c r="N4" i="3"/>
  <c r="Q14" i="3"/>
  <c r="O14" i="3"/>
  <c r="L4" i="3"/>
  <c r="D5" i="3"/>
  <c r="E5" i="3"/>
  <c r="F27" i="2" l="1"/>
  <c r="F28" i="2" s="1"/>
  <c r="N8" i="3"/>
  <c r="N9" i="3"/>
  <c r="O2" i="3"/>
  <c r="N7" i="3"/>
  <c r="E7" i="3"/>
  <c r="G23" i="2" s="1"/>
  <c r="G27" i="2" s="1"/>
  <c r="G28" i="2" s="1"/>
  <c r="E23" i="2"/>
  <c r="E27" i="2"/>
  <c r="E28" i="2" s="1"/>
  <c r="V14" i="3"/>
  <c r="V4" i="3" s="1"/>
  <c r="T14" i="3"/>
  <c r="Q4" i="3"/>
  <c r="O4" i="3"/>
  <c r="R14" i="3"/>
  <c r="P2" i="3" l="1"/>
  <c r="O7" i="3"/>
  <c r="O9" i="3"/>
  <c r="O8" i="3"/>
  <c r="G42" i="2"/>
  <c r="I42" i="2" s="1"/>
  <c r="Y14" i="3"/>
  <c r="AB14" i="3" s="1"/>
  <c r="W14" i="3"/>
  <c r="T4" i="3"/>
  <c r="G34" i="2"/>
  <c r="I34" i="2" s="1"/>
  <c r="U14" i="3"/>
  <c r="R4" i="3"/>
  <c r="Q2" i="3" l="1"/>
  <c r="P7" i="3"/>
  <c r="P9" i="3"/>
  <c r="P8" i="3"/>
  <c r="Y4" i="3"/>
  <c r="W4" i="3"/>
  <c r="Z14" i="3"/>
  <c r="AE14" i="3"/>
  <c r="AB4" i="3"/>
  <c r="X14" i="3"/>
  <c r="U4" i="3"/>
  <c r="Q8" i="3" l="1"/>
  <c r="Q9" i="3"/>
  <c r="R2" i="3"/>
  <c r="Q7" i="3"/>
  <c r="AC14" i="3"/>
  <c r="Z4" i="3"/>
  <c r="AH14" i="3"/>
  <c r="AE4" i="3"/>
  <c r="X4" i="3"/>
  <c r="AA14" i="3"/>
  <c r="S2" i="3" l="1"/>
  <c r="R8" i="3"/>
  <c r="R7" i="3"/>
  <c r="R9" i="3"/>
  <c r="AF14" i="3"/>
  <c r="AC4" i="3"/>
  <c r="AD14" i="3"/>
  <c r="AA4" i="3"/>
  <c r="AK14" i="3"/>
  <c r="AH4" i="3"/>
  <c r="T2" i="3" l="1"/>
  <c r="S7" i="3"/>
  <c r="S9" i="3"/>
  <c r="S8" i="3"/>
  <c r="AI14" i="3"/>
  <c r="AF4" i="3"/>
  <c r="AN14" i="3"/>
  <c r="AK4" i="3"/>
  <c r="AD4" i="3"/>
  <c r="AG14" i="3"/>
  <c r="U2" i="3" l="1"/>
  <c r="T7" i="3"/>
  <c r="T9" i="3"/>
  <c r="T8" i="3"/>
  <c r="AI4" i="3"/>
  <c r="AL14" i="3"/>
  <c r="AQ14" i="3"/>
  <c r="AN4" i="3"/>
  <c r="AJ14" i="3"/>
  <c r="AG4" i="3"/>
  <c r="U8" i="3" l="1"/>
  <c r="U9" i="3"/>
  <c r="U7" i="3"/>
  <c r="V2" i="3"/>
  <c r="AO14" i="3"/>
  <c r="AL4" i="3"/>
  <c r="AJ4" i="3"/>
  <c r="AM14" i="3"/>
  <c r="AQ4" i="3"/>
  <c r="AT14" i="3"/>
  <c r="W2" i="3" l="1"/>
  <c r="V8" i="3"/>
  <c r="V9" i="3"/>
  <c r="V7" i="3"/>
  <c r="AO4" i="3"/>
  <c r="AR14" i="3"/>
  <c r="AW14" i="3"/>
  <c r="AT4" i="3"/>
  <c r="AP14" i="3"/>
  <c r="AM4" i="3"/>
  <c r="W7" i="3" l="1"/>
  <c r="W9" i="3"/>
  <c r="W8" i="3"/>
  <c r="X2" i="3"/>
  <c r="AU14" i="3"/>
  <c r="AR4" i="3"/>
  <c r="AZ14" i="3"/>
  <c r="AW4" i="3"/>
  <c r="AS14" i="3"/>
  <c r="AP4" i="3"/>
  <c r="Y2" i="3" l="1"/>
  <c r="X7" i="3"/>
  <c r="X9" i="3"/>
  <c r="X8" i="3"/>
  <c r="AU4" i="3"/>
  <c r="AX14" i="3"/>
  <c r="AV14" i="3"/>
  <c r="AS4" i="3"/>
  <c r="BC14" i="3"/>
  <c r="AZ4" i="3"/>
  <c r="Z2" i="3" l="1"/>
  <c r="Y8" i="3"/>
  <c r="Y9" i="3"/>
  <c r="Y7" i="3"/>
  <c r="BA14" i="3"/>
  <c r="AX4" i="3"/>
  <c r="AY14" i="3"/>
  <c r="AV4" i="3"/>
  <c r="BF14" i="3"/>
  <c r="BC4" i="3"/>
  <c r="Z8" i="3" l="1"/>
  <c r="AA2" i="3"/>
  <c r="Z9" i="3"/>
  <c r="Z7" i="3"/>
  <c r="BD14" i="3"/>
  <c r="BA4" i="3"/>
  <c r="AY4" i="3"/>
  <c r="BB14" i="3"/>
  <c r="BI14" i="3"/>
  <c r="BF4" i="3"/>
  <c r="AB2" i="3" l="1"/>
  <c r="AA7" i="3"/>
  <c r="AA9" i="3"/>
  <c r="AA8" i="3"/>
  <c r="BD4" i="3"/>
  <c r="BG14" i="3"/>
  <c r="BL14" i="3"/>
  <c r="BI4" i="3"/>
  <c r="BE14" i="3"/>
  <c r="BB4" i="3"/>
  <c r="AC2" i="3" l="1"/>
  <c r="AB7" i="3"/>
  <c r="AB9" i="3"/>
  <c r="AB8" i="3"/>
  <c r="BG4" i="3"/>
  <c r="BJ14" i="3"/>
  <c r="BO14" i="3"/>
  <c r="BL4" i="3"/>
  <c r="BH14" i="3"/>
  <c r="BE4" i="3"/>
  <c r="AC8" i="3" l="1"/>
  <c r="AD2" i="3"/>
  <c r="AC7" i="3"/>
  <c r="AC9" i="3"/>
  <c r="BM14" i="3"/>
  <c r="BJ4" i="3"/>
  <c r="BK14" i="3"/>
  <c r="BH4" i="3"/>
  <c r="BR14" i="3"/>
  <c r="BO4" i="3"/>
  <c r="AE2" i="3" l="1"/>
  <c r="AD8" i="3"/>
  <c r="AD7" i="3"/>
  <c r="AD9" i="3"/>
  <c r="BM4" i="3"/>
  <c r="BP14" i="3"/>
  <c r="BU14" i="3"/>
  <c r="BR4" i="3"/>
  <c r="BK4" i="3"/>
  <c r="BN14" i="3"/>
  <c r="AF2" i="3" l="1"/>
  <c r="AE7" i="3"/>
  <c r="AE9" i="3"/>
  <c r="AE8" i="3"/>
  <c r="BP4" i="3"/>
  <c r="BS14" i="3"/>
  <c r="BQ14" i="3"/>
  <c r="BN4" i="3"/>
  <c r="BX14" i="3"/>
  <c r="BU4" i="3"/>
  <c r="AF7" i="3" l="1"/>
  <c r="AF9" i="3"/>
  <c r="AF8" i="3"/>
  <c r="AG2" i="3"/>
  <c r="BV14" i="3"/>
  <c r="BS4" i="3"/>
  <c r="BQ4" i="3"/>
  <c r="BT14" i="3"/>
  <c r="CA14" i="3"/>
  <c r="BX4" i="3"/>
  <c r="AG8" i="3" l="1"/>
  <c r="AG9" i="3"/>
  <c r="AG7" i="3"/>
  <c r="AH2" i="3"/>
  <c r="BY14" i="3"/>
  <c r="BV4" i="3"/>
  <c r="BW14" i="3"/>
  <c r="BT4" i="3"/>
  <c r="CD14" i="3"/>
  <c r="CA4" i="3"/>
  <c r="AI2" i="3" l="1"/>
  <c r="AH8" i="3"/>
  <c r="AH7" i="3"/>
  <c r="AH9" i="3"/>
  <c r="CB14" i="3"/>
  <c r="BY4" i="3"/>
  <c r="BZ14" i="3"/>
  <c r="BW4" i="3"/>
  <c r="CG14" i="3"/>
  <c r="CG4" i="3" s="1"/>
  <c r="CD4" i="3"/>
  <c r="AI7" i="3" l="1"/>
  <c r="AI9" i="3"/>
  <c r="AJ2" i="3"/>
  <c r="AI8" i="3"/>
  <c r="CB4" i="3"/>
  <c r="CE14" i="3"/>
  <c r="CC14" i="3"/>
  <c r="BZ4" i="3"/>
  <c r="AK2" i="3" l="1"/>
  <c r="AJ7" i="3"/>
  <c r="AJ9" i="3"/>
  <c r="AJ8" i="3"/>
  <c r="CH14" i="3"/>
  <c r="CH4" i="3" s="1"/>
  <c r="CE4" i="3"/>
  <c r="CF14" i="3"/>
  <c r="CF4" i="3" s="1"/>
  <c r="CC4" i="3"/>
  <c r="AL2" i="3" l="1"/>
  <c r="AK8" i="3"/>
  <c r="AK9" i="3"/>
  <c r="AK7" i="3"/>
  <c r="AM2" i="3" l="1"/>
  <c r="AL8" i="3"/>
  <c r="AL9" i="3"/>
  <c r="AL7" i="3"/>
  <c r="AM7" i="3" l="1"/>
  <c r="AM9" i="3"/>
  <c r="AM8" i="3"/>
  <c r="AN2" i="3"/>
  <c r="AN7" i="3" l="1"/>
  <c r="AN9" i="3"/>
  <c r="AO2" i="3"/>
  <c r="AN8" i="3"/>
  <c r="AO8" i="3" l="1"/>
  <c r="AP2" i="3"/>
  <c r="AO7" i="3"/>
  <c r="AO9" i="3"/>
  <c r="AQ2" i="3" l="1"/>
  <c r="AP8" i="3"/>
  <c r="AP9" i="3"/>
  <c r="AP7" i="3"/>
  <c r="AR2" i="3" l="1"/>
  <c r="AQ7" i="3"/>
  <c r="AQ9" i="3"/>
  <c r="AQ8" i="3"/>
  <c r="AS2" i="3" l="1"/>
  <c r="AR7" i="3"/>
  <c r="AR9" i="3"/>
  <c r="AR8" i="3"/>
  <c r="AT2" i="3" l="1"/>
  <c r="AS8" i="3"/>
  <c r="AS9" i="3"/>
  <c r="AS7" i="3"/>
  <c r="AU2" i="3" l="1"/>
  <c r="AT8" i="3"/>
  <c r="AT9" i="3"/>
  <c r="AT7" i="3"/>
  <c r="AU7" i="3" l="1"/>
  <c r="AU9" i="3"/>
  <c r="AU8" i="3"/>
  <c r="AV2" i="3"/>
  <c r="AV7" i="3" l="1"/>
  <c r="AV9" i="3"/>
  <c r="AW2" i="3"/>
  <c r="AV8" i="3"/>
  <c r="AX2" i="3" l="1"/>
  <c r="AW8" i="3"/>
  <c r="AW9" i="3"/>
  <c r="AW7" i="3"/>
  <c r="AX8" i="3" l="1"/>
  <c r="AY2" i="3"/>
  <c r="AX7" i="3"/>
  <c r="AX9" i="3"/>
  <c r="AY7" i="3" l="1"/>
  <c r="AY9" i="3"/>
  <c r="AZ2" i="3"/>
  <c r="AY8" i="3"/>
  <c r="AZ7" i="3" l="1"/>
  <c r="AZ9" i="3"/>
  <c r="AZ8" i="3"/>
  <c r="BA2" i="3"/>
  <c r="BA8" i="3" l="1"/>
  <c r="BA9" i="3"/>
  <c r="BB2" i="3"/>
  <c r="BA7" i="3"/>
  <c r="BC2" i="3" l="1"/>
  <c r="BB8" i="3"/>
  <c r="BB9" i="3"/>
  <c r="BB7" i="3"/>
  <c r="BD2" i="3" l="1"/>
  <c r="BC7" i="3"/>
  <c r="BC9" i="3"/>
  <c r="BC8" i="3"/>
  <c r="BD7" i="3" l="1"/>
  <c r="BD9" i="3"/>
  <c r="BE2" i="3"/>
  <c r="BD8" i="3"/>
  <c r="BF2" i="3" l="1"/>
  <c r="BE8" i="3"/>
  <c r="BE7" i="3"/>
  <c r="BE9" i="3"/>
  <c r="BG2" i="3" l="1"/>
  <c r="BF8" i="3"/>
  <c r="BF9" i="3"/>
  <c r="BF7" i="3"/>
  <c r="BG7" i="3" l="1"/>
  <c r="BG9" i="3"/>
  <c r="BH2" i="3"/>
  <c r="BG8" i="3"/>
  <c r="BH7" i="3" l="1"/>
  <c r="BH9" i="3"/>
  <c r="BI2" i="3"/>
  <c r="BH8" i="3"/>
  <c r="BJ2" i="3" l="1"/>
  <c r="BI8" i="3"/>
  <c r="BI9" i="3"/>
  <c r="BI7" i="3"/>
  <c r="BJ8" i="3" l="1"/>
  <c r="BK2" i="3"/>
  <c r="BJ9" i="3"/>
  <c r="BJ7" i="3"/>
  <c r="BL2" i="3" l="1"/>
  <c r="BK7" i="3"/>
  <c r="BK9" i="3"/>
  <c r="BK8" i="3"/>
  <c r="BM2" i="3" l="1"/>
  <c r="BL7" i="3"/>
  <c r="BL9" i="3"/>
  <c r="BL8" i="3"/>
  <c r="BM8" i="3" l="1"/>
  <c r="BN2" i="3"/>
  <c r="BM9" i="3"/>
  <c r="BM7" i="3"/>
  <c r="BO2" i="3" l="1"/>
  <c r="BN8" i="3"/>
  <c r="BN7" i="3"/>
  <c r="BN9" i="3"/>
  <c r="BP2" i="3" l="1"/>
  <c r="BO7" i="3"/>
  <c r="BO9" i="3"/>
  <c r="BO8" i="3"/>
  <c r="BQ2" i="3" l="1"/>
  <c r="BP7" i="3"/>
  <c r="BP9" i="3"/>
  <c r="BP8" i="3"/>
  <c r="BQ8" i="3" l="1"/>
  <c r="BQ7" i="3"/>
  <c r="BQ9" i="3"/>
  <c r="BR2" i="3"/>
  <c r="BS2" i="3" l="1"/>
  <c r="BR8" i="3"/>
  <c r="BR9" i="3"/>
  <c r="BR7" i="3"/>
  <c r="BS7" i="3" l="1"/>
  <c r="BS9" i="3"/>
  <c r="BT2" i="3"/>
  <c r="BS8" i="3"/>
  <c r="BU2" i="3" l="1"/>
  <c r="BT7" i="3"/>
  <c r="BT9" i="3"/>
  <c r="BT8" i="3"/>
  <c r="BV2" i="3" l="1"/>
  <c r="BU8" i="3"/>
  <c r="BU7" i="3"/>
  <c r="BU9" i="3"/>
  <c r="BV8" i="3" l="1"/>
  <c r="BW2" i="3"/>
  <c r="BV9" i="3"/>
  <c r="BV7" i="3"/>
  <c r="BW7" i="3" l="1"/>
  <c r="BW9" i="3"/>
  <c r="BX2" i="3"/>
  <c r="BW8" i="3"/>
  <c r="BY2" i="3" l="1"/>
  <c r="BX7" i="3"/>
  <c r="BX9" i="3"/>
  <c r="BX8" i="3"/>
  <c r="BY8" i="3" l="1"/>
  <c r="BY7" i="3"/>
  <c r="BY9" i="3"/>
  <c r="BZ2" i="3"/>
  <c r="CA2" i="3" l="1"/>
  <c r="BZ8" i="3"/>
  <c r="BZ7" i="3"/>
  <c r="BZ9" i="3"/>
  <c r="CB2" i="3" l="1"/>
  <c r="CA7" i="3"/>
  <c r="CA9" i="3"/>
  <c r="CA8" i="3"/>
  <c r="CB7" i="3" l="1"/>
  <c r="CB9" i="3"/>
  <c r="CC2" i="3"/>
  <c r="CB8" i="3"/>
  <c r="CD2" i="3" l="1"/>
  <c r="CC8" i="3"/>
  <c r="CC7" i="3"/>
  <c r="CC9" i="3"/>
  <c r="CE2" i="3" l="1"/>
  <c r="CD8" i="3"/>
  <c r="CD7" i="3"/>
  <c r="CD9" i="3"/>
  <c r="CE7" i="3" l="1"/>
  <c r="CE9" i="3"/>
  <c r="CE8" i="3"/>
  <c r="CF2" i="3"/>
  <c r="CG2" i="3" l="1"/>
  <c r="CF7" i="3"/>
  <c r="CF9" i="3"/>
  <c r="CF8" i="3"/>
  <c r="CH2" i="3" l="1"/>
  <c r="CG8" i="3"/>
  <c r="CG7" i="3"/>
  <c r="CG9" i="3"/>
  <c r="CH8" i="3" l="1"/>
  <c r="CH9" i="3"/>
  <c r="CH7" i="3"/>
</calcChain>
</file>

<file path=xl/sharedStrings.xml><?xml version="1.0" encoding="utf-8"?>
<sst xmlns="http://schemas.openxmlformats.org/spreadsheetml/2006/main" count="544" uniqueCount="392">
  <si>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</si>
  <si>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</si>
  <si>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</si>
  <si>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</si>
  <si>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</si>
  <si>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</si>
  <si>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</si>
  <si>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</si>
  <si>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</si>
  <si>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</si>
  <si>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</si>
  <si>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</si>
  <si>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</si>
  <si>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</si>
  <si>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</si>
  <si>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</si>
  <si>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</si>
  <si>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</si>
  <si>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</si>
  <si>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</si>
  <si>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</si>
  <si>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</si>
  <si>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</si>
  <si>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</si>
  <si>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</si>
  <si>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</si>
  <si>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</si>
  <si>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</si>
  <si>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</si>
  <si>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</si>
  <si>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</si>
  <si>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</si>
  <si>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</si>
  <si>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</si>
  <si>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</si>
  <si>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</si>
  <si>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</si>
  <si>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</si>
  <si>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</si>
  <si>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</si>
  <si>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</si>
  <si>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</si>
  <si>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</si>
  <si>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</si>
  <si>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</si>
  <si>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</si>
  <si>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</si>
  <si>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</si>
  <si>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</si>
  <si>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</si>
  <si>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</si>
  <si>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</si>
  <si>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</si>
  <si>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</si>
  <si>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</si>
  <si>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</si>
  <si>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</si>
  <si>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</si>
  <si>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</si>
  <si>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</si>
  <si>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</si>
  <si>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</si>
  <si>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</si>
  <si>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</si>
  <si>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</si>
  <si>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</si>
  <si>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</si>
  <si>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</si>
  <si>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</si>
  <si>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</si>
  <si>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</si>
  <si>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</si>
  <si>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</si>
  <si>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</si>
  <si>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</si>
  <si>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</si>
  <si>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</si>
  <si>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</si>
  <si>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</si>
  <si>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</si>
  <si>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</si>
  <si>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</si>
  <si>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</si>
  <si>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</si>
  <si>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</si>
  <si>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</si>
  <si>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</si>
  <si>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</si>
  <si>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</si>
  <si>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</si>
  <si>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</si>
  <si>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</si>
  <si>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</si>
  <si>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</si>
  <si>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</si>
  <si>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</si>
  <si>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</si>
  <si>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</si>
  <si>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</si>
  <si>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</si>
  <si>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</si>
  <si>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</si>
  <si>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</si>
  <si>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</si>
  <si>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</si>
  <si>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</si>
  <si>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</si>
  <si>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</si>
  <si>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</si>
  <si>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</si>
  <si>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</si>
  <si>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</si>
  <si>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</si>
  <si>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</si>
  <si>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</si>
  <si>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</si>
  <si>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</si>
  <si>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</si>
  <si>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</si>
  <si>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</si>
  <si>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</si>
  <si>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</si>
  <si>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</si>
  <si>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</si>
  <si>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</si>
  <si>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</si>
  <si>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</si>
  <si>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</si>
  <si>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</si>
  <si>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</si>
  <si>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</si>
  <si>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</si>
  <si>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</si>
  <si>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</si>
  <si>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</si>
  <si>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</si>
  <si>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</si>
  <si>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</si>
  <si>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</si>
  <si>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</si>
  <si>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</si>
  <si>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</si>
  <si>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</si>
  <si>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</si>
  <si>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</si>
  <si>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</si>
  <si>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</si>
  <si>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</si>
  <si>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</si>
  <si>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</si>
  <si>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</si>
  <si>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</si>
  <si>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</si>
  <si>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</si>
  <si>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</si>
  <si>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</si>
  <si>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</si>
  <si>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</si>
  <si>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</si>
  <si>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</si>
  <si>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</si>
  <si>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</si>
  <si>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</si>
  <si>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</si>
  <si>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</si>
  <si>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</si>
  <si>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</si>
  <si>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</si>
  <si>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</si>
  <si>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</si>
  <si>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</si>
  <si>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</si>
  <si>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</si>
  <si>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</si>
  <si>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</si>
  <si>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</si>
  <si>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</si>
  <si>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</si>
  <si>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</si>
  <si>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</si>
  <si>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</si>
  <si>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</si>
  <si>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</si>
  <si>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</si>
  <si>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</si>
  <si>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</si>
  <si>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</si>
  <si>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</si>
  <si>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</si>
  <si>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</si>
  <si>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</si>
  <si>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</si>
  <si>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</si>
  <si>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</si>
  <si>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</si>
  <si>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</si>
  <si>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</si>
  <si>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</si>
  <si>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</si>
  <si>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</si>
  <si>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</si>
  <si>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</si>
  <si>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</si>
  <si>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</si>
  <si>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</si>
  <si>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</si>
  <si>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</si>
  <si>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</si>
  <si>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</si>
  <si>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</si>
  <si>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</si>
  <si>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</si>
  <si>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</si>
  <si>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</si>
  <si>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</si>
  <si>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</si>
  <si>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</si>
  <si>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</si>
  <si>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</si>
  <si>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</si>
  <si>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</si>
  <si>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</si>
  <si>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</si>
  <si>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</si>
  <si>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</si>
  <si>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</si>
  <si>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</si>
  <si>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</si>
  <si>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Mcf</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</si>
  <si>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</si>
  <si>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</si>
  <si>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</si>
  <si>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</si>
  <si>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</si>
  <si>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</si>
  <si>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</si>
  <si>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</si>
  <si>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</si>
  <si>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</si>
  <si>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</si>
  <si>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</si>
  <si>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</si>
  <si>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</si>
  <si>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</si>
  <si>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</si>
  <si>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</si>
  <si>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</si>
  <si>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</si>
  <si>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</si>
  <si>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</si>
  <si>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</si>
  <si>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</si>
  <si>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</si>
  <si>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</si>
  <si>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</si>
  <si>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</si>
  <si>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</si>
  <si>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</si>
  <si>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</si>
  <si>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</si>
  <si>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</si>
  <si>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</si>
  <si>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</si>
  <si>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</si>
  <si>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</si>
  <si>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</si>
  <si>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</si>
  <si>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</si>
  <si>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</si>
  <si>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</si>
  <si>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</si>
  <si>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</si>
  <si>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</si>
  <si>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</si>
  <si>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</si>
  <si>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</si>
  <si>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</si>
  <si>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</si>
  <si>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</si>
  <si>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</si>
  <si>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</si>
  <si>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</si>
  <si>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</si>
  <si>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</si>
  <si>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</si>
  <si>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</si>
  <si>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</si>
  <si>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</si>
  <si>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</si>
  <si>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</si>
  <si>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</si>
  <si>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</si>
  <si>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</si>
  <si>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</si>
  <si>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</si>
  <si>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</si>
  <si>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</si>
  <si>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</si>
  <si>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</si>
  <si>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</si>
  <si>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</si>
  <si>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</si>
  <si>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</si>
  <si>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</si>
  <si>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</si>
  <si>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</si>
  <si>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</si>
  <si>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</si>
  <si>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</si>
  <si>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</si>
  <si>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</si>
  <si>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</si>
  <si>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</si>
  <si>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</si>
  <si>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</si>
  <si>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</si>
  <si>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</si>
  <si>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</si>
  <si>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r>
      <t>Note: All inputs and outputs are normalized per the reference flow (e.g., per 1 kg</t>
    </r>
    <r>
      <rPr>
        <b/>
        <sz val="10"/>
        <color indexed="8"/>
        <rFont val="Arial"/>
        <family val="2"/>
      </rPr>
      <t xml:space="preserve"> </t>
    </r>
    <r>
      <rPr>
        <sz val="10"/>
        <color indexed="8"/>
        <rFont val="Arial"/>
        <family val="2"/>
      </rPr>
      <t>of natural gas produced)</t>
    </r>
  </si>
  <si>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</si>
  <si>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</si>
  <si>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</si>
  <si>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</si>
  <si>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</si>
  <si>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</si>
  <si>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</si>
  <si>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</si>
  <si>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DrillingInfo. 2018. DI Data &amp; Insights.</t>
  </si>
  <si>
    <t>EPA</t>
  </si>
  <si>
    <t>2016</t>
  </si>
  <si>
    <t>https://www.epa.gov/enviro/greenhouse-gas-customized-search. Accessed August 22, 2018</t>
  </si>
  <si>
    <t>August 22, 2018</t>
  </si>
  <si>
    <t>2018</t>
  </si>
  <si>
    <t>DI Desktop</t>
  </si>
  <si>
    <t>Government Database</t>
  </si>
  <si>
    <t>Commercial Database</t>
  </si>
  <si>
    <t>Abbreviations used throughout this DS: MCF (thousand cubic feet), scf (standard cubic feet), NG (natural gas)</t>
  </si>
  <si>
    <t>14 U.S. production regions</t>
  </si>
  <si>
    <t>[count] Number of reciprocating compressors.</t>
  </si>
  <si>
    <t>[kg/compressor-yr] Methane emission factor from reciprocating compressors.</t>
  </si>
  <si>
    <t>[Mcf] NG combusted by engine used to drive reciprocating compressor.</t>
  </si>
  <si>
    <t>Vent_NG</t>
  </si>
  <si>
    <t xml:space="preserve">1 gal diesel </t>
  </si>
  <si>
    <t>7.1 lb</t>
  </si>
  <si>
    <t>3.22 kg</t>
  </si>
  <si>
    <t>Reference [4]</t>
  </si>
  <si>
    <t>NG_produced</t>
  </si>
  <si>
    <t>tonnes</t>
  </si>
  <si>
    <t>2_NG_sent</t>
  </si>
  <si>
    <t>2_NG_sent_kg</t>
  </si>
  <si>
    <t>Natural gas [intermediate flow]</t>
  </si>
  <si>
    <t>[kg] Annual natural gas throughput, mass</t>
  </si>
  <si>
    <t>[Mcf] Annual natural gas throughput, volume.</t>
  </si>
  <si>
    <t>[Intermediate flow] Natural gas product input, including what ends up as marketed product and what is vented at gathering and boosting</t>
  </si>
  <si>
    <t>Gathering and boosting centrifugal compression venting</t>
  </si>
  <si>
    <t>Gathering and boosting centrifugal compression venting (not including venting from compressor driver)</t>
  </si>
  <si>
    <t>2_CENT_CH4</t>
  </si>
  <si>
    <t>2_mCH4</t>
  </si>
  <si>
    <t>Gathering and boosting centrifugal compressor venting for natural gas from gathering and boosting facilities in Appalachian - Shale</t>
  </si>
  <si>
    <t>Gathering and boosting centrifugal compressor venting for natural gas from gathering and boosting facilities in Gulf - Conventional</t>
  </si>
  <si>
    <t>Gathering and boosting centrifugal compressor venting for natural gas from gathering and boosting facilities in Gulf - Shale</t>
  </si>
  <si>
    <t>Gathering and boosting centrifugal compressor venting for natural gas from gathering and boosting facilities in Gulf - Tight</t>
  </si>
  <si>
    <t>Gathering and boosting centrifugal compressor venting for natural gas from gathering and boosting facilities in Arkla - Conventional</t>
  </si>
  <si>
    <t>Gathering and boosting centrifugal compressor venting for natural gas from gathering and boosting facilities in Arkla - Shale</t>
  </si>
  <si>
    <t>Gathering and boosting centrifugal compressor venting for natural gas from gathering and boosting facilities in Arkla - Tight</t>
  </si>
  <si>
    <t>Gathering and boosting centrifugal compressor venting for natural gas from gathering and boosting facilities in East Texas - Conventional</t>
  </si>
  <si>
    <t>Gathering and boosting centrifugal compressor venting for natural gas from gathering and boosting facilities in East Texas - Shale</t>
  </si>
  <si>
    <t>Gathering and boosting centrifugal compressor venting for natural gas from gathering and boosting facilities in East Texas - Tight</t>
  </si>
  <si>
    <t>Gathering and boosting centrifugal compressor venting for natural gas from gathering and boosting facilities in Arkoma - Conventional</t>
  </si>
  <si>
    <t>Gathering and boosting centrifugal compressor venting for natural gas from gathering and boosting facilities in Arkoma - Shale</t>
  </si>
  <si>
    <t>Gathering and boosting centrifugal compressor venting for natural gas from gathering and boosting facilities in South Oklahoma - Shale</t>
  </si>
  <si>
    <t>Gathering and boosting centrifugal compressor venting for natural gas from gathering and boosting facilities in Anadarko - Conventional</t>
  </si>
  <si>
    <t>Gathering and boosting centrifugal compressor venting for natural gas from gathering and boosting facilities in Anadarko - Shale</t>
  </si>
  <si>
    <t>Gathering and boosting centrifugal compressor venting for natural gas from gathering and boosting facilities in Anadarko - Tight</t>
  </si>
  <si>
    <t>Gathering and boosting centrifugal compressor venting for natural gas from gathering and boosting facilities in Strawn - Shale</t>
  </si>
  <si>
    <t>Gathering and boosting centrifugal compressor venting for natural gas from gathering and boosting facilities in Fort Worth - Shale</t>
  </si>
  <si>
    <t>Gathering and boosting centrifugal compressor venting for natural gas from gathering and boosting facilities in Permian - Conventional</t>
  </si>
  <si>
    <t>Gathering and boosting centrifugal compressor venting for natural gas from gathering and boosting facilities in Permian - Shale</t>
  </si>
  <si>
    <t>Gathering and boosting centrifugal compressor venting for natural gas from gathering and boosting facilities in Green River - Conventional</t>
  </si>
  <si>
    <t>Gathering and boosting centrifugal compressor venting for natural gas from gathering and boosting facilities in Green River - Tight</t>
  </si>
  <si>
    <t>Gathering and boosting centrifugal compressor venting for natural gas from gathering and boosting facilities in Uinta - Conventional</t>
  </si>
  <si>
    <t>Gathering and boosting centrifugal compressor venting for natural gas from gathering and boosting facilities in Uinta - Tight</t>
  </si>
  <si>
    <t>Gathering and boosting centrifugal compressor venting for natural gas from gathering and boosting facilities in San Juan - CBM</t>
  </si>
  <si>
    <t>Gathering and boosting centrifugal compressor venting for natural gas from gathering and boosting facilities in San Juan - Conventional</t>
  </si>
  <si>
    <t>Gathering and boosting centrifugal compressor venting for natural gas from gathering and boosting facilities in Piceance - Tight</t>
  </si>
  <si>
    <t>[dimensionless] Mass fraction of methane in natural gas.</t>
  </si>
  <si>
    <t>kg NG/kg NG</t>
  </si>
  <si>
    <t>[kg NG/kg NG] Natural gas product input plus natural gas that is vented from centrifugal compressors per reference flow of 1 kg of natural gas sent.</t>
  </si>
  <si>
    <t>[kg NG/kg NG] Natural gas vented from centrifugal compressors per reference flow of 1 kg of natural gas sent.</t>
  </si>
  <si>
    <t>This unit process is composed of this document and the file, DF_NG_GandB_Compressor_Centrif_2018.01.docx, which provides additional details regarding calculations, data quality, and references as relevant.</t>
  </si>
  <si>
    <t>[tonnes] Methane emissions  from gathering and boosting centrifugal compressors.</t>
  </si>
  <si>
    <t>This unit process provides a summary of venting from gathering and boosting centrifugal compression. Inputs include natural gas product flow, comprising the natural gas that is vented from centrifugal compressors and the natural gas compressed by centrifugal compressors. Fuel consumption and combustion exhaust emissions from compressor drivers is not accounted for in this unit process. Outputs include the reference flow (1 kg of produced natural gas) and the quantity of gas vented from the compressor; gas vented from the compressor is sent to another NETL unit process for component speciation.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</si>
</sst>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164" fontId="16" fillId="0" borderId="28" xfId="0" applyNumberFormat="1" applyFont="1" applyFill="1" applyBorder="1"/>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0"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5"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0" borderId="16" xfId="0" applyNumberFormat="1" applyFont="1" applyFill="1" applyBorder="1"/>
    <xf numFmtId="11" fontId="16" fillId="0" borderId="1" xfId="0" applyNumberFormat="1" applyFont="1" applyFill="1" applyBorder="1"/>
    <xf numFmtId="0" fontId="3" fillId="0" borderId="29" xfId="0" applyFont="1" applyBorder="1" applyAlignment="1">
      <alignment horizontal="center"/>
    </xf>
    <xf numFmtId="11" fontId="16" fillId="0" borderId="29" xfId="0" applyNumberFormat="1" applyFont="1" applyFill="1" applyBorder="1"/>
    <xf numFmtId="164" fontId="16" fillId="0" borderId="1" xfId="0" applyNumberFormat="1" applyFont="1" applyFill="1" applyBorder="1"/>
    <xf numFmtId="0" fontId="4" fillId="0" borderId="17" xfId="2" applyFont="1" applyBorder="1" applyAlignment="1" applyProtection="1">
      <protection locked="0"/>
    </xf>
    <xf numFmtId="164" fontId="16" fillId="0" borderId="29" xfId="0" applyNumberFormat="1" applyFont="1" applyFill="1"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11" fontId="16" fillId="0" borderId="18" xfId="0" applyNumberFormat="1" applyFont="1" applyBorder="1" applyProtection="1">
      <protection locked="0"/>
    </xf>
    <xf numFmtId="11" fontId="16" fillId="0" borderId="16" xfId="0" quotePrefix="1" applyNumberFormat="1" applyFont="1" applyFill="1" applyBorder="1"/>
    <xf numFmtId="11" fontId="16" fillId="6" borderId="38" xfId="0" applyNumberFormat="1" applyFont="1" applyFill="1" applyBorder="1"/>
    <xf numFmtId="11" fontId="16" fillId="0" borderId="30" xfId="0" applyNumberFormat="1" applyFont="1" applyFill="1" applyBorder="1"/>
    <xf numFmtId="11" fontId="16" fillId="0" borderId="37" xfId="0" applyNumberFormat="1" applyFont="1" applyFill="1" applyBorder="1"/>
    <xf numFmtId="11" fontId="16" fillId="0" borderId="38" xfId="0" applyNumberFormat="1" applyFont="1" applyFill="1" applyBorder="1"/>
    <xf numFmtId="11" fontId="16" fillId="0" borderId="39"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0" borderId="16" xfId="2" applyBorder="1" applyAlignment="1" applyProtection="1">
      <alignment horizontal="center"/>
      <protection locked="0"/>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6"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35" xfId="0" applyFont="1" applyBorder="1" applyAlignment="1">
      <alignment horizontal="center"/>
    </xf>
    <xf numFmtId="0" fontId="6" fillId="0" borderId="17" xfId="2" applyFont="1" applyFill="1" applyBorder="1" applyAlignment="1">
      <alignment horizontal="center"/>
    </xf>
    <xf numFmtId="0" fontId="19" fillId="0" borderId="1"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00000000-0005-0000-0000-000003000000}"/>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81644</xdr:colOff>
      <xdr:row>17</xdr:row>
      <xdr:rowOff>114300</xdr:rowOff>
    </xdr:from>
    <xdr:to>
      <xdr:col>4</xdr:col>
      <xdr:colOff>198591</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693965"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309336</xdr:colOff>
      <xdr:row>17</xdr:row>
      <xdr:rowOff>100693</xdr:rowOff>
    </xdr:from>
    <xdr:to>
      <xdr:col>9</xdr:col>
      <xdr:colOff>164338</xdr:colOff>
      <xdr:row>21</xdr:row>
      <xdr:rowOff>120232</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3370943" y="3339193"/>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10</xdr:col>
      <xdr:colOff>563336</xdr:colOff>
      <xdr:row>8</xdr:row>
      <xdr:rowOff>8745</xdr:rowOff>
    </xdr:from>
    <xdr:to>
      <xdr:col>13</xdr:col>
      <xdr:colOff>258535</xdr:colOff>
      <xdr:row>11</xdr:row>
      <xdr:rowOff>8745</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6686550" y="1532745"/>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10</xdr:col>
      <xdr:colOff>192315</xdr:colOff>
      <xdr:row>8</xdr:row>
      <xdr:rowOff>175369</xdr:rowOff>
    </xdr:from>
    <xdr:to>
      <xdr:col>10</xdr:col>
      <xdr:colOff>563336</xdr:colOff>
      <xdr:row>9</xdr:row>
      <xdr:rowOff>103995</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6315529" y="1699369"/>
          <a:ext cx="371021"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217715</xdr:colOff>
      <xdr:row>3</xdr:row>
      <xdr:rowOff>160854</xdr:rowOff>
    </xdr:from>
    <xdr:to>
      <xdr:col>3</xdr:col>
      <xdr:colOff>576639</xdr:colOff>
      <xdr:row>7</xdr:row>
      <xdr:rowOff>95992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830036" y="73235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3</xdr:col>
      <xdr:colOff>396216</xdr:colOff>
      <xdr:row>5</xdr:row>
      <xdr:rowOff>42781</xdr:rowOff>
    </xdr:from>
    <xdr:to>
      <xdr:col>4</xdr:col>
      <xdr:colOff>154214</xdr:colOff>
      <xdr:row>5</xdr:row>
      <xdr:rowOff>128423</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233180" y="995281"/>
          <a:ext cx="370320" cy="8564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154214</xdr:colOff>
      <xdr:row>1</xdr:row>
      <xdr:rowOff>100693</xdr:rowOff>
    </xdr:from>
    <xdr:to>
      <xdr:col>10</xdr:col>
      <xdr:colOff>192315</xdr:colOff>
      <xdr:row>16</xdr:row>
      <xdr:rowOff>183901</xdr:rowOff>
    </xdr:to>
    <xdr:grpSp>
      <xdr:nvGrpSpPr>
        <xdr:cNvPr id="20" name="Boundary Group">
          <a:extLst>
            <a:ext uri="{FF2B5EF4-FFF2-40B4-BE49-F238E27FC236}">
              <a16:creationId xmlns:a16="http://schemas.microsoft.com/office/drawing/2014/main" id="{00000000-0008-0000-0800-000014000000}"/>
            </a:ext>
          </a:extLst>
        </xdr:cNvPr>
        <xdr:cNvGrpSpPr/>
      </xdr:nvGrpSpPr>
      <xdr:grpSpPr>
        <a:xfrm>
          <a:off x="2603500" y="291193"/>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Gathering and boosting reciprocating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Gathering and boosting compression, including fuels used by reciprocating compressor drivers and venting from reciprocating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2">
            <a:extLst>
              <a:ext uri="{FF2B5EF4-FFF2-40B4-BE49-F238E27FC236}">
                <a16:creationId xmlns:a16="http://schemas.microsoft.com/office/drawing/2014/main" id="{00000000-0008-0000-0800-000011000000}"/>
              </a:ext>
            </a:extLst>
          </xdr:cNvPr>
          <xdr:cNvSpPr/>
        </xdr:nvSpPr>
        <xdr:spPr>
          <a:xfrm>
            <a:off x="3556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205015</xdr:colOff>
      <xdr:row>11</xdr:row>
      <xdr:rowOff>72245</xdr:rowOff>
    </xdr:from>
    <xdr:to>
      <xdr:col>3</xdr:col>
      <xdr:colOff>566660</xdr:colOff>
      <xdr:row>15</xdr:row>
      <xdr:rowOff>7383</xdr:rowOff>
    </xdr:to>
    <xdr:sp macro="" textlink="">
      <xdr:nvSpPr>
        <xdr:cNvPr id="18" name="Upstream Emssion Data 2">
          <a:extLst>
            <a:ext uri="{FF2B5EF4-FFF2-40B4-BE49-F238E27FC236}">
              <a16:creationId xmlns:a16="http://schemas.microsoft.com/office/drawing/2014/main" id="{00000000-0008-0000-0800-000012000000}"/>
            </a:ext>
          </a:extLst>
        </xdr:cNvPr>
        <xdr:cNvSpPr/>
      </xdr:nvSpPr>
      <xdr:spPr>
        <a:xfrm>
          <a:off x="817336" y="216774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3</xdr:col>
      <xdr:colOff>386237</xdr:colOff>
      <xdr:row>12</xdr:row>
      <xdr:rowOff>117457</xdr:rowOff>
    </xdr:from>
    <xdr:to>
      <xdr:col>4</xdr:col>
      <xdr:colOff>154214</xdr:colOff>
      <xdr:row>13</xdr:row>
      <xdr:rowOff>39814</xdr:rowOff>
    </xdr:to>
    <xdr:cxnSp macro="">
      <xdr:nvCxnSpPr>
        <xdr:cNvPr id="19" name="Straight Arrow Connector 2">
          <a:extLst>
            <a:ext uri="{FF2B5EF4-FFF2-40B4-BE49-F238E27FC236}">
              <a16:creationId xmlns:a16="http://schemas.microsoft.com/office/drawing/2014/main" id="{00000000-0008-0000-0800-000013000000}"/>
            </a:ext>
          </a:extLst>
        </xdr:cNvPr>
        <xdr:cNvCxnSpPr>
          <a:stCxn id="18" idx="2"/>
          <a:endCxn id="17" idx="1"/>
        </xdr:cNvCxnSpPr>
      </xdr:nvCxnSpPr>
      <xdr:spPr>
        <a:xfrm flipV="1">
          <a:off x="2223201" y="2403457"/>
          <a:ext cx="380299" cy="11285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235476</xdr:colOff>
      <xdr:row>14</xdr:row>
      <xdr:rowOff>67487</xdr:rowOff>
    </xdr:from>
    <xdr:to>
      <xdr:col>7</xdr:col>
      <xdr:colOff>254047</xdr:colOff>
      <xdr:row>17</xdr:row>
      <xdr:rowOff>100693</xdr:rowOff>
    </xdr:to>
    <xdr:cxnSp macro="">
      <xdr:nvCxnSpPr>
        <xdr:cNvPr id="21" name="Straight Arrow Connector Process">
          <a:extLst>
            <a:ext uri="{FF2B5EF4-FFF2-40B4-BE49-F238E27FC236}">
              <a16:creationId xmlns:a16="http://schemas.microsoft.com/office/drawing/2014/main" id="{00000000-0008-0000-0800-000015000000}"/>
            </a:ext>
          </a:extLst>
        </xdr:cNvPr>
        <xdr:cNvCxnSpPr>
          <a:stCxn id="9" idx="2"/>
          <a:endCxn id="10" idx="0"/>
        </xdr:cNvCxnSpPr>
      </xdr:nvCxnSpPr>
      <xdr:spPr>
        <a:xfrm flipH="1">
          <a:off x="4521726" y="2734487"/>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20Update\NG%20LC%20Model7%20-%20streamlin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Function Help"/>
      <sheetName val="PARAMATRIX"/>
      <sheetName val="Sheet1"/>
      <sheetName val="LC Model"/>
      <sheetName val="DONames"/>
      <sheetName val="OutputName"/>
      <sheetName val="SimResults"/>
      <sheetName val="Simulation Output"/>
      <sheetName val="Emissions"/>
      <sheetName val="Results - GHG"/>
      <sheetName val="Sheet2"/>
      <sheetName val="Results - All"/>
      <sheetName val="Results - Transpose"/>
      <sheetName val="Results - Water and Land Use"/>
      <sheetName val="Parameters"/>
      <sheetName val="UPs (Production)"/>
      <sheetName val="UPs (Gathering)"/>
      <sheetName val="UPs (Processing)"/>
      <sheetName val="UPs (Transmission)"/>
      <sheetName val="UPs (Storage)"/>
      <sheetName val="UPs (Pipeline BD)"/>
      <sheetName val="UPs (Distribution)"/>
      <sheetName val="Venting and Flaring"/>
      <sheetName val="Combustion"/>
      <sheetName val="Water and Land Use"/>
      <sheetName val="Ancillary"/>
    </sheetNames>
    <sheetDataSet>
      <sheetData sheetId="0"/>
      <sheetData sheetId="1"/>
      <sheetData sheetId="2">
        <row r="336">
          <cell r="E336" t="str">
            <v>2_NG_sent</v>
          </cell>
          <cell r="F336" t="str">
            <v>Mcf/yr</v>
          </cell>
          <cell r="G336" t="e">
            <v>#NAME?</v>
          </cell>
          <cell r="H336">
            <v>626766497.96976602</v>
          </cell>
          <cell r="I336">
            <v>913344348.79672873</v>
          </cell>
          <cell r="J336">
            <v>1230551555.778651</v>
          </cell>
          <cell r="K336" t="str">
            <v>Triangular</v>
          </cell>
          <cell r="L336">
            <v>626766497.96976602</v>
          </cell>
          <cell r="M336">
            <v>913344348.79672873</v>
          </cell>
          <cell r="N336">
            <v>1230551555.778651</v>
          </cell>
          <cell r="O336" t="str">
            <v>Triangular</v>
          </cell>
          <cell r="P336">
            <v>182891200.4538098</v>
          </cell>
          <cell r="Q336">
            <v>229528517.47494382</v>
          </cell>
          <cell r="R336">
            <v>279545996.6076687</v>
          </cell>
          <cell r="S336" t="str">
            <v>Triangular</v>
          </cell>
          <cell r="T336">
            <v>182891200.4538098</v>
          </cell>
          <cell r="U336">
            <v>229528517.47494382</v>
          </cell>
          <cell r="V336">
            <v>279545996.6076687</v>
          </cell>
          <cell r="W336" t="str">
            <v>Triangular</v>
          </cell>
          <cell r="X336">
            <v>182891200.4538098</v>
          </cell>
          <cell r="Y336">
            <v>229528517.47494382</v>
          </cell>
          <cell r="Z336">
            <v>279545996.6076687</v>
          </cell>
          <cell r="AA336" t="str">
            <v>Triangular</v>
          </cell>
          <cell r="AB336">
            <v>230034525.97402656</v>
          </cell>
          <cell r="AC336">
            <v>336669399.57260329</v>
          </cell>
          <cell r="AD336">
            <v>430074915.63389319</v>
          </cell>
          <cell r="AE336" t="str">
            <v>Triangular</v>
          </cell>
          <cell r="AF336">
            <v>230034525.97402656</v>
          </cell>
          <cell r="AG336">
            <v>336669399.57260329</v>
          </cell>
          <cell r="AH336">
            <v>430074915.63389319</v>
          </cell>
          <cell r="AI336" t="str">
            <v>Triangular</v>
          </cell>
          <cell r="AJ336">
            <v>230034525.97402656</v>
          </cell>
          <cell r="AK336">
            <v>336669399.57260329</v>
          </cell>
          <cell r="AL336">
            <v>430074915.63389319</v>
          </cell>
          <cell r="AM336" t="str">
            <v>Triangular</v>
          </cell>
          <cell r="AN336">
            <v>129248122.81903951</v>
          </cell>
          <cell r="AO336">
            <v>191981171.31677461</v>
          </cell>
          <cell r="AP336">
            <v>257872604.04481643</v>
          </cell>
          <cell r="AQ336" t="str">
            <v>Triangular</v>
          </cell>
          <cell r="AR336">
            <v>129248122.81903951</v>
          </cell>
          <cell r="AS336">
            <v>191981171.31677461</v>
          </cell>
          <cell r="AT336">
            <v>257872604.04481643</v>
          </cell>
          <cell r="AU336" t="str">
            <v>Triangular</v>
          </cell>
          <cell r="AV336">
            <v>129248122.81903951</v>
          </cell>
          <cell r="AW336">
            <v>191981171.31677461</v>
          </cell>
          <cell r="AX336">
            <v>257872604.04481643</v>
          </cell>
          <cell r="AY336" t="str">
            <v>Triangular</v>
          </cell>
          <cell r="AZ336">
            <v>173421807.22198883</v>
          </cell>
          <cell r="BA336">
            <v>277946991.79976231</v>
          </cell>
          <cell r="BB336">
            <v>386125094.89906579</v>
          </cell>
          <cell r="BC336" t="str">
            <v>Triangular</v>
          </cell>
          <cell r="BD336">
            <v>173421807.22198883</v>
          </cell>
          <cell r="BE336">
            <v>277946991.79976231</v>
          </cell>
          <cell r="BF336">
            <v>386125094.89906579</v>
          </cell>
          <cell r="BG336" t="str">
            <v>Triangular</v>
          </cell>
          <cell r="BH336">
            <v>61941819.05648715</v>
          </cell>
          <cell r="BI336">
            <v>78163482.307195455</v>
          </cell>
          <cell r="BJ336">
            <v>92029102.545735717</v>
          </cell>
          <cell r="BK336" t="str">
            <v>Triangular</v>
          </cell>
          <cell r="BL336">
            <v>163520641.08965051</v>
          </cell>
          <cell r="BM336">
            <v>205740119.12288573</v>
          </cell>
          <cell r="BN336">
            <v>247757182.92875203</v>
          </cell>
          <cell r="BO336" t="str">
            <v>Triangular</v>
          </cell>
          <cell r="BP336">
            <v>163520641.08965051</v>
          </cell>
          <cell r="BQ336">
            <v>205740119.12288573</v>
          </cell>
          <cell r="BR336">
            <v>247757182.92875203</v>
          </cell>
          <cell r="BS336" t="str">
            <v>Triangular</v>
          </cell>
          <cell r="BT336">
            <v>163520641.08965051</v>
          </cell>
          <cell r="BU336">
            <v>205740119.12288573</v>
          </cell>
          <cell r="BV336">
            <v>247757182.92875203</v>
          </cell>
          <cell r="BW336" t="str">
            <v>Triangular</v>
          </cell>
          <cell r="BX336">
            <v>150137097.77253124</v>
          </cell>
          <cell r="BY336">
            <v>219206544.35688275</v>
          </cell>
          <cell r="BZ336">
            <v>284603982.07249999</v>
          </cell>
          <cell r="CA336" t="str">
            <v>Triangular</v>
          </cell>
          <cell r="CB336">
            <v>67477735.345555559</v>
          </cell>
          <cell r="CC336">
            <v>101706694.20803335</v>
          </cell>
          <cell r="CD336">
            <v>137380884.0122222</v>
          </cell>
          <cell r="CE336" t="str">
            <v>Triangular</v>
          </cell>
          <cell r="CF336">
            <v>1685645326.7217727</v>
          </cell>
          <cell r="CG336">
            <v>2312174757.5682039</v>
          </cell>
          <cell r="CH336">
            <v>3026082902.4274931</v>
          </cell>
          <cell r="CI336" t="str">
            <v>Triangular</v>
          </cell>
          <cell r="CJ336">
            <v>1685645326.7217727</v>
          </cell>
          <cell r="CK336">
            <v>2312174757.5682039</v>
          </cell>
          <cell r="CL336">
            <v>3026082902.4274931</v>
          </cell>
          <cell r="CM336" t="str">
            <v>Triangular</v>
          </cell>
          <cell r="CN336">
            <v>166706169.71123561</v>
          </cell>
          <cell r="CO336">
            <v>219303591.58540031</v>
          </cell>
          <cell r="CP336">
            <v>258451639.75</v>
          </cell>
          <cell r="CQ336" t="str">
            <v>Triangular</v>
          </cell>
          <cell r="CR336">
            <v>166706169.71123561</v>
          </cell>
          <cell r="CS336">
            <v>219303591.58540031</v>
          </cell>
          <cell r="CT336">
            <v>258451639.75</v>
          </cell>
          <cell r="CU336" t="str">
            <v>Triangular</v>
          </cell>
          <cell r="CV336">
            <v>66494280.865234435</v>
          </cell>
          <cell r="CW336">
            <v>106309361.0402776</v>
          </cell>
          <cell r="CX336">
            <v>132620032.59475458</v>
          </cell>
          <cell r="CY336" t="str">
            <v>Triangular</v>
          </cell>
          <cell r="CZ336">
            <v>66494280.865234435</v>
          </cell>
          <cell r="DA336">
            <v>106309361.0402776</v>
          </cell>
          <cell r="DB336">
            <v>132620032.59475458</v>
          </cell>
          <cell r="DC336" t="str">
            <v>Triangular</v>
          </cell>
          <cell r="DD336">
            <v>216819573.4075</v>
          </cell>
          <cell r="DE336">
            <v>288666361.54120004</v>
          </cell>
          <cell r="DF336">
            <v>357154995.19999999</v>
          </cell>
          <cell r="DG336" t="str">
            <v>Triangular</v>
          </cell>
          <cell r="DH336">
            <v>216819573.4075</v>
          </cell>
          <cell r="DI336">
            <v>288666361.54120004</v>
          </cell>
          <cell r="DJ336">
            <v>357154995.19999999</v>
          </cell>
          <cell r="DK336" t="str">
            <v>Triangular</v>
          </cell>
          <cell r="DL336">
            <v>184799412.65565977</v>
          </cell>
          <cell r="DM336">
            <v>255518654.85408795</v>
          </cell>
          <cell r="DN336">
            <v>326698889.69849998</v>
          </cell>
          <cell r="DO336" t="str">
            <v>Triangular</v>
          </cell>
          <cell r="EB336">
            <v>867713170.41937375</v>
          </cell>
          <cell r="EC336">
            <v>1026174243.9874358</v>
          </cell>
          <cell r="ED336">
            <v>1178589846.2233264</v>
          </cell>
          <cell r="EE336" t="str">
            <v>Triangular</v>
          </cell>
        </row>
        <row r="337">
          <cell r="E337" t="str">
            <v>2_NG_facility</v>
          </cell>
          <cell r="F337" t="str">
            <v>count</v>
          </cell>
          <cell r="G337" t="e">
            <v>#NAME?</v>
          </cell>
          <cell r="H337">
            <v>1</v>
          </cell>
          <cell r="I337">
            <v>1</v>
          </cell>
          <cell r="J337">
            <v>1</v>
          </cell>
          <cell r="K337" t="str">
            <v>Uniform</v>
          </cell>
          <cell r="L337">
            <v>1</v>
          </cell>
          <cell r="M337">
            <v>1</v>
          </cell>
          <cell r="N337">
            <v>1</v>
          </cell>
          <cell r="O337" t="str">
            <v>Uniform</v>
          </cell>
          <cell r="P337">
            <v>1</v>
          </cell>
          <cell r="Q337">
            <v>1</v>
          </cell>
          <cell r="R337">
            <v>1</v>
          </cell>
          <cell r="S337" t="str">
            <v>Uniform</v>
          </cell>
          <cell r="T337">
            <v>1</v>
          </cell>
          <cell r="U337">
            <v>1</v>
          </cell>
          <cell r="V337">
            <v>1</v>
          </cell>
          <cell r="W337" t="str">
            <v>Uniform</v>
          </cell>
          <cell r="X337">
            <v>1</v>
          </cell>
          <cell r="Y337">
            <v>1</v>
          </cell>
          <cell r="Z337">
            <v>1</v>
          </cell>
          <cell r="AA337" t="str">
            <v>Uniform</v>
          </cell>
          <cell r="AB337">
            <v>1</v>
          </cell>
          <cell r="AC337">
            <v>1</v>
          </cell>
          <cell r="AD337">
            <v>1</v>
          </cell>
          <cell r="AE337" t="str">
            <v>Uniform</v>
          </cell>
          <cell r="AF337">
            <v>1</v>
          </cell>
          <cell r="AG337">
            <v>1</v>
          </cell>
          <cell r="AH337">
            <v>1</v>
          </cell>
          <cell r="AI337" t="str">
            <v>Uniform</v>
          </cell>
          <cell r="AJ337">
            <v>1</v>
          </cell>
          <cell r="AK337">
            <v>1</v>
          </cell>
          <cell r="AL337">
            <v>1</v>
          </cell>
          <cell r="AM337" t="str">
            <v>Uniform</v>
          </cell>
          <cell r="AN337">
            <v>1</v>
          </cell>
          <cell r="AO337">
            <v>1</v>
          </cell>
          <cell r="AP337">
            <v>1</v>
          </cell>
          <cell r="AQ337" t="str">
            <v>Uniform</v>
          </cell>
          <cell r="AR337">
            <v>1</v>
          </cell>
          <cell r="AS337">
            <v>1</v>
          </cell>
          <cell r="AT337">
            <v>1</v>
          </cell>
          <cell r="AU337" t="str">
            <v>Uniform</v>
          </cell>
          <cell r="AV337">
            <v>1</v>
          </cell>
          <cell r="AW337">
            <v>1</v>
          </cell>
          <cell r="AX337">
            <v>1</v>
          </cell>
          <cell r="AY337" t="str">
            <v>Uniform</v>
          </cell>
          <cell r="AZ337">
            <v>1</v>
          </cell>
          <cell r="BA337">
            <v>1</v>
          </cell>
          <cell r="BB337">
            <v>1</v>
          </cell>
          <cell r="BC337" t="str">
            <v>Uniform</v>
          </cell>
          <cell r="BD337">
            <v>1</v>
          </cell>
          <cell r="BE337">
            <v>1</v>
          </cell>
          <cell r="BF337">
            <v>1</v>
          </cell>
          <cell r="BG337" t="str">
            <v>Uniform</v>
          </cell>
          <cell r="BH337">
            <v>1</v>
          </cell>
          <cell r="BI337">
            <v>1</v>
          </cell>
          <cell r="BJ337">
            <v>1</v>
          </cell>
          <cell r="BK337" t="str">
            <v>Uniform</v>
          </cell>
          <cell r="BL337">
            <v>1</v>
          </cell>
          <cell r="BM337">
            <v>1</v>
          </cell>
          <cell r="BN337">
            <v>1</v>
          </cell>
          <cell r="BO337" t="str">
            <v>Uniform</v>
          </cell>
          <cell r="BP337">
            <v>1</v>
          </cell>
          <cell r="BQ337">
            <v>1</v>
          </cell>
          <cell r="BR337">
            <v>1</v>
          </cell>
          <cell r="BS337" t="str">
            <v>Uniform</v>
          </cell>
          <cell r="BT337">
            <v>1</v>
          </cell>
          <cell r="BU337">
            <v>1</v>
          </cell>
          <cell r="BV337">
            <v>1</v>
          </cell>
          <cell r="BW337" t="str">
            <v>Uniform</v>
          </cell>
          <cell r="BX337">
            <v>1</v>
          </cell>
          <cell r="BY337">
            <v>1</v>
          </cell>
          <cell r="BZ337">
            <v>1</v>
          </cell>
          <cell r="CA337" t="str">
            <v>Uniform</v>
          </cell>
          <cell r="CB337">
            <v>1</v>
          </cell>
          <cell r="CC337">
            <v>1</v>
          </cell>
          <cell r="CD337">
            <v>1</v>
          </cell>
          <cell r="CE337" t="str">
            <v>Uniform</v>
          </cell>
          <cell r="CF337">
            <v>1</v>
          </cell>
          <cell r="CG337">
            <v>1</v>
          </cell>
          <cell r="CH337">
            <v>1</v>
          </cell>
          <cell r="CI337" t="str">
            <v>Uniform</v>
          </cell>
          <cell r="CJ337">
            <v>1</v>
          </cell>
          <cell r="CK337">
            <v>1</v>
          </cell>
          <cell r="CL337">
            <v>1</v>
          </cell>
          <cell r="CM337" t="str">
            <v>Uniform</v>
          </cell>
          <cell r="CN337">
            <v>1</v>
          </cell>
          <cell r="CO337">
            <v>1</v>
          </cell>
          <cell r="CP337">
            <v>1</v>
          </cell>
          <cell r="CQ337" t="str">
            <v>Uniform</v>
          </cell>
          <cell r="CR337">
            <v>1</v>
          </cell>
          <cell r="CS337">
            <v>1</v>
          </cell>
          <cell r="CT337">
            <v>1</v>
          </cell>
          <cell r="CU337" t="str">
            <v>Uniform</v>
          </cell>
          <cell r="CV337">
            <v>1</v>
          </cell>
          <cell r="CW337">
            <v>1</v>
          </cell>
          <cell r="CX337">
            <v>1</v>
          </cell>
          <cell r="CY337" t="str">
            <v>Uniform</v>
          </cell>
          <cell r="CZ337">
            <v>1</v>
          </cell>
          <cell r="DA337">
            <v>1</v>
          </cell>
          <cell r="DB337">
            <v>1</v>
          </cell>
          <cell r="DC337" t="str">
            <v>Uniform</v>
          </cell>
          <cell r="DD337">
            <v>1</v>
          </cell>
          <cell r="DE337">
            <v>1</v>
          </cell>
          <cell r="DF337">
            <v>1</v>
          </cell>
          <cell r="DG337" t="str">
            <v>Uniform</v>
          </cell>
          <cell r="DH337">
            <v>1</v>
          </cell>
          <cell r="DI337">
            <v>1</v>
          </cell>
          <cell r="DJ337">
            <v>1</v>
          </cell>
          <cell r="DK337" t="str">
            <v>Uniform</v>
          </cell>
          <cell r="DL337">
            <v>1</v>
          </cell>
          <cell r="DM337">
            <v>1</v>
          </cell>
          <cell r="DN337">
            <v>1</v>
          </cell>
          <cell r="DO337" t="str">
            <v>Uniform</v>
          </cell>
          <cell r="EB337">
            <v>1</v>
          </cell>
          <cell r="EC337">
            <v>1</v>
          </cell>
          <cell r="ED337">
            <v>1</v>
          </cell>
          <cell r="EE337" t="str">
            <v>Uniform</v>
          </cell>
        </row>
        <row r="338">
          <cell r="E338" t="str">
            <v>2_mCO2</v>
          </cell>
          <cell r="F338" t="str">
            <v>mass fraction</v>
          </cell>
          <cell r="G338" t="e">
            <v>#NAME?</v>
          </cell>
          <cell r="H338">
            <v>4.2294032628825641E-4</v>
          </cell>
          <cell r="I338">
            <v>9.2241100662194707E-4</v>
          </cell>
          <cell r="J338">
            <v>1.4218816869556376E-3</v>
          </cell>
          <cell r="K338" t="str">
            <v>Triangular</v>
          </cell>
          <cell r="L338">
            <v>4.2294032628825641E-4</v>
          </cell>
          <cell r="M338">
            <v>9.2241100662194707E-4</v>
          </cell>
          <cell r="N338">
            <v>1.4218816869556376E-3</v>
          </cell>
          <cell r="O338" t="str">
            <v>Triangular</v>
          </cell>
          <cell r="P338">
            <v>4.0215364586119419E-3</v>
          </cell>
          <cell r="Q338">
            <v>5.6771583742149479E-3</v>
          </cell>
          <cell r="R338">
            <v>7.332780289817954E-3</v>
          </cell>
          <cell r="S338" t="str">
            <v>Triangular</v>
          </cell>
          <cell r="T338">
            <v>4.0215364586119419E-3</v>
          </cell>
          <cell r="U338">
            <v>5.6771583742149479E-3</v>
          </cell>
          <cell r="V338">
            <v>7.332780289817954E-3</v>
          </cell>
          <cell r="W338" t="str">
            <v>Triangular</v>
          </cell>
          <cell r="X338">
            <v>4.0215364586119419E-3</v>
          </cell>
          <cell r="Y338">
            <v>5.6771583742149479E-3</v>
          </cell>
          <cell r="Z338">
            <v>7.332780289817954E-3</v>
          </cell>
          <cell r="AA338" t="str">
            <v>Triangular</v>
          </cell>
          <cell r="AB338">
            <v>3.1479200629412375E-3</v>
          </cell>
          <cell r="AC338">
            <v>7.4112127469404283E-3</v>
          </cell>
          <cell r="AD338">
            <v>1.1712363390490324E-2</v>
          </cell>
          <cell r="AE338" t="str">
            <v>Triangular</v>
          </cell>
          <cell r="AF338">
            <v>3.1479200629412375E-3</v>
          </cell>
          <cell r="AG338">
            <v>7.4112127469404283E-3</v>
          </cell>
          <cell r="AH338">
            <v>1.1712363390490324E-2</v>
          </cell>
          <cell r="AI338" t="str">
            <v>Triangular</v>
          </cell>
          <cell r="AJ338">
            <v>3.1479200629412375E-3</v>
          </cell>
          <cell r="AK338">
            <v>7.4112127469404283E-3</v>
          </cell>
          <cell r="AL338">
            <v>1.1712363390490324E-2</v>
          </cell>
          <cell r="AM338" t="str">
            <v>Triangular</v>
          </cell>
          <cell r="AN338">
            <v>5.6087215236735937E-3</v>
          </cell>
          <cell r="AO338">
            <v>1.0396188975703539E-2</v>
          </cell>
          <cell r="AP338">
            <v>1.5183656427733484E-2</v>
          </cell>
          <cell r="AQ338" t="str">
            <v>Triangular</v>
          </cell>
          <cell r="AR338">
            <v>5.6087215236735937E-3</v>
          </cell>
          <cell r="AS338">
            <v>1.0396188975703539E-2</v>
          </cell>
          <cell r="AT338">
            <v>1.5183656427733484E-2</v>
          </cell>
          <cell r="AU338" t="str">
            <v>Triangular</v>
          </cell>
          <cell r="AV338">
            <v>5.6087215236735937E-3</v>
          </cell>
          <cell r="AW338">
            <v>1.0396188975703539E-2</v>
          </cell>
          <cell r="AX338">
            <v>1.5183656427733484E-2</v>
          </cell>
          <cell r="AY338" t="str">
            <v>Triangular</v>
          </cell>
          <cell r="AZ338">
            <v>1.1995270373922856E-4</v>
          </cell>
          <cell r="BA338">
            <v>6.3660797891053539E-4</v>
          </cell>
          <cell r="BB338">
            <v>1.1532632540818422E-3</v>
          </cell>
          <cell r="BC338" t="str">
            <v>Triangular</v>
          </cell>
          <cell r="BD338">
            <v>1.1995270373922856E-4</v>
          </cell>
          <cell r="BE338">
            <v>6.3660797891053539E-4</v>
          </cell>
          <cell r="BF338">
            <v>1.1532632540818422E-3</v>
          </cell>
          <cell r="BG338" t="str">
            <v>Triangular</v>
          </cell>
          <cell r="BH338">
            <v>0</v>
          </cell>
          <cell r="BI338">
            <v>0</v>
          </cell>
          <cell r="BJ338">
            <v>0</v>
          </cell>
          <cell r="BK338" t="str">
            <v>Triangular</v>
          </cell>
          <cell r="BL338">
            <v>0</v>
          </cell>
          <cell r="BM338">
            <v>0</v>
          </cell>
          <cell r="BN338">
            <v>0</v>
          </cell>
          <cell r="BO338" t="str">
            <v>Triangular</v>
          </cell>
          <cell r="BP338">
            <v>0</v>
          </cell>
          <cell r="BQ338">
            <v>0</v>
          </cell>
          <cell r="BR338">
            <v>0</v>
          </cell>
          <cell r="BS338" t="str">
            <v>Triangular</v>
          </cell>
          <cell r="BT338">
            <v>0</v>
          </cell>
          <cell r="BU338">
            <v>0</v>
          </cell>
          <cell r="BV338">
            <v>0</v>
          </cell>
          <cell r="BW338" t="str">
            <v>Triangular</v>
          </cell>
          <cell r="BX338">
            <v>0</v>
          </cell>
          <cell r="BY338">
            <v>0</v>
          </cell>
          <cell r="BZ338">
            <v>0</v>
          </cell>
          <cell r="CA338" t="str">
            <v>Triangular</v>
          </cell>
          <cell r="CB338">
            <v>0</v>
          </cell>
          <cell r="CC338">
            <v>0</v>
          </cell>
          <cell r="CD338">
            <v>0</v>
          </cell>
          <cell r="CE338" t="str">
            <v>Triangular</v>
          </cell>
          <cell r="CF338">
            <v>0</v>
          </cell>
          <cell r="CG338">
            <v>2.2380407054788332E-2</v>
          </cell>
          <cell r="CH338">
            <v>0</v>
          </cell>
          <cell r="CI338" t="str">
            <v>Triangular</v>
          </cell>
          <cell r="CJ338">
            <v>0</v>
          </cell>
          <cell r="CK338">
            <v>2.2380407054788332E-2</v>
          </cell>
          <cell r="CL338">
            <v>0</v>
          </cell>
          <cell r="CM338" t="str">
            <v>Triangular</v>
          </cell>
          <cell r="CN338">
            <v>4.0126152923594489E-3</v>
          </cell>
          <cell r="CO338">
            <v>5.5102538264049901E-3</v>
          </cell>
          <cell r="CP338">
            <v>7.0078923604505313E-3</v>
          </cell>
          <cell r="CQ338" t="str">
            <v>Triangular</v>
          </cell>
          <cell r="CR338">
            <v>4.0126152923594489E-3</v>
          </cell>
          <cell r="CS338">
            <v>5.5102538264049901E-3</v>
          </cell>
          <cell r="CT338">
            <v>7.0078923604505313E-3</v>
          </cell>
          <cell r="CU338" t="str">
            <v>Triangular</v>
          </cell>
          <cell r="CV338">
            <v>1.0898166674183651E-2</v>
          </cell>
          <cell r="CW338">
            <v>1.6879798225631518E-2</v>
          </cell>
          <cell r="CX338">
            <v>2.2861429777079386E-2</v>
          </cell>
          <cell r="CY338" t="str">
            <v>Triangular</v>
          </cell>
          <cell r="CZ338">
            <v>1.0898166674183651E-2</v>
          </cell>
          <cell r="DA338">
            <v>1.6879798225631518E-2</v>
          </cell>
          <cell r="DB338">
            <v>2.2861429777079386E-2</v>
          </cell>
          <cell r="DC338" t="str">
            <v>Triangular</v>
          </cell>
          <cell r="DD338">
            <v>2.5955483220521384E-2</v>
          </cell>
          <cell r="DE338">
            <v>3.1079197147852268E-2</v>
          </cell>
          <cell r="DF338">
            <v>3.6202911075183149E-2</v>
          </cell>
          <cell r="DG338" t="str">
            <v>Triangular</v>
          </cell>
          <cell r="DH338">
            <v>2.5955483220521384E-2</v>
          </cell>
          <cell r="DI338">
            <v>3.1079197147852268E-2</v>
          </cell>
          <cell r="DJ338">
            <v>3.6202911075183149E-2</v>
          </cell>
          <cell r="DK338" t="str">
            <v>Triangular</v>
          </cell>
          <cell r="DL338">
            <v>2.7064444680276648E-2</v>
          </cell>
          <cell r="DM338">
            <v>3.8186957464013432E-2</v>
          </cell>
          <cell r="DN338">
            <v>4.9309470247750217E-2</v>
          </cell>
          <cell r="DO338" t="str">
            <v>Triangular</v>
          </cell>
          <cell r="DP338">
            <v>3.27E-2</v>
          </cell>
          <cell r="DQ338">
            <v>3.27E-2</v>
          </cell>
          <cell r="DR338">
            <v>3.27E-2</v>
          </cell>
          <cell r="DS338" t="str">
            <v>Uniform</v>
          </cell>
          <cell r="DT338">
            <v>2.53E-2</v>
          </cell>
          <cell r="DU338">
            <v>2.53E-2</v>
          </cell>
          <cell r="DV338">
            <v>2.53E-2</v>
          </cell>
          <cell r="DW338" t="str">
            <v>Uniform</v>
          </cell>
          <cell r="DX338">
            <v>3.27E-2</v>
          </cell>
          <cell r="DY338">
            <v>3.27E-2</v>
          </cell>
          <cell r="DZ338">
            <v>3.27E-2</v>
          </cell>
          <cell r="EA338" t="str">
            <v>Uniform</v>
          </cell>
          <cell r="EB338">
            <v>6.8894463720501498E-3</v>
          </cell>
          <cell r="EC338">
            <v>7.6675763297352076E-3</v>
          </cell>
          <cell r="ED338">
            <v>8.4457062874202654E-3</v>
          </cell>
          <cell r="EE338" t="str">
            <v>Triangular</v>
          </cell>
        </row>
        <row r="339">
          <cell r="E339" t="str">
            <v>2_mCH4</v>
          </cell>
          <cell r="F339" t="str">
            <v>mass fraction</v>
          </cell>
          <cell r="G339" t="e">
            <v>#NAME?</v>
          </cell>
          <cell r="H339">
            <v>0.8226482943855058</v>
          </cell>
          <cell r="I339">
            <v>0.83601141959832537</v>
          </cell>
          <cell r="J339">
            <v>0.84937454481114494</v>
          </cell>
          <cell r="K339" t="str">
            <v>Triangular</v>
          </cell>
          <cell r="L339">
            <v>0.8226482943855058</v>
          </cell>
          <cell r="M339">
            <v>0.83601141959832537</v>
          </cell>
          <cell r="N339">
            <v>0.84937454481114494</v>
          </cell>
          <cell r="O339" t="str">
            <v>Triangular</v>
          </cell>
          <cell r="P339">
            <v>0.82768479651401572</v>
          </cell>
          <cell r="Q339">
            <v>0.83541044556386024</v>
          </cell>
          <cell r="R339">
            <v>0.84313609461370476</v>
          </cell>
          <cell r="S339" t="str">
            <v>Triangular</v>
          </cell>
          <cell r="T339">
            <v>0.82768479651401572</v>
          </cell>
          <cell r="U339">
            <v>0.83541044556386024</v>
          </cell>
          <cell r="V339">
            <v>0.84313609461370476</v>
          </cell>
          <cell r="W339" t="str">
            <v>Triangular</v>
          </cell>
          <cell r="X339">
            <v>0.82768479651401572</v>
          </cell>
          <cell r="Y339">
            <v>0.83541044556386024</v>
          </cell>
          <cell r="Z339">
            <v>0.84313609461370476</v>
          </cell>
          <cell r="AA339" t="str">
            <v>Triangular</v>
          </cell>
          <cell r="AB339">
            <v>0.81403221260209002</v>
          </cell>
          <cell r="AC339">
            <v>0.84872900969359011</v>
          </cell>
          <cell r="AD339">
            <v>0.88373391369638887</v>
          </cell>
          <cell r="AE339" t="str">
            <v>Triangular</v>
          </cell>
          <cell r="AF339">
            <v>0.81403221260209002</v>
          </cell>
          <cell r="AG339">
            <v>0.84872900969359011</v>
          </cell>
          <cell r="AH339">
            <v>0.88373391369638887</v>
          </cell>
          <cell r="AI339" t="str">
            <v>Triangular</v>
          </cell>
          <cell r="AJ339">
            <v>0.81403221260209002</v>
          </cell>
          <cell r="AK339">
            <v>0.84872900969359011</v>
          </cell>
          <cell r="AL339">
            <v>0.88373391369638887</v>
          </cell>
          <cell r="AM339" t="str">
            <v>Triangular</v>
          </cell>
          <cell r="AN339">
            <v>0.73638817152421032</v>
          </cell>
          <cell r="AO339">
            <v>0.78148794877342442</v>
          </cell>
          <cell r="AP339">
            <v>0.82658772602263852</v>
          </cell>
          <cell r="AQ339" t="str">
            <v>Triangular</v>
          </cell>
          <cell r="AR339">
            <v>0.73638817152421032</v>
          </cell>
          <cell r="AS339">
            <v>0.78148794877342442</v>
          </cell>
          <cell r="AT339">
            <v>0.82658772602263852</v>
          </cell>
          <cell r="AU339" t="str">
            <v>Triangular</v>
          </cell>
          <cell r="AV339">
            <v>0.73638817152421032</v>
          </cell>
          <cell r="AW339">
            <v>0.78148794877342442</v>
          </cell>
          <cell r="AX339">
            <v>0.82658772602263852</v>
          </cell>
          <cell r="AY339" t="str">
            <v>Triangular</v>
          </cell>
          <cell r="AZ339">
            <v>0.91208475866117289</v>
          </cell>
          <cell r="BA339">
            <v>0.92039635952959942</v>
          </cell>
          <cell r="BB339">
            <v>0.92870796039802594</v>
          </cell>
          <cell r="BC339" t="str">
            <v>Triangular</v>
          </cell>
          <cell r="BD339">
            <v>0.91208475866117289</v>
          </cell>
          <cell r="BE339">
            <v>0.92039635952959942</v>
          </cell>
          <cell r="BF339">
            <v>0.92870796039802594</v>
          </cell>
          <cell r="BG339" t="str">
            <v>Triangular</v>
          </cell>
          <cell r="BH339">
            <v>0.68658326774853029</v>
          </cell>
          <cell r="BI339">
            <v>0.71005104643666217</v>
          </cell>
          <cell r="BJ339">
            <v>0.73351882512479405</v>
          </cell>
          <cell r="BK339" t="str">
            <v>Triangular</v>
          </cell>
          <cell r="BL339">
            <v>0.66346009926072425</v>
          </cell>
          <cell r="BM339">
            <v>0.6691495887139155</v>
          </cell>
          <cell r="BN339">
            <v>0.67483907816710675</v>
          </cell>
          <cell r="BO339" t="str">
            <v>Triangular</v>
          </cell>
          <cell r="BP339">
            <v>0.66346009926072425</v>
          </cell>
          <cell r="BQ339">
            <v>0.6691495887139155</v>
          </cell>
          <cell r="BR339">
            <v>0.67483907816710675</v>
          </cell>
          <cell r="BS339" t="str">
            <v>Triangular</v>
          </cell>
          <cell r="BT339">
            <v>0.66346009926072425</v>
          </cell>
          <cell r="BU339">
            <v>0.6691495887139155</v>
          </cell>
          <cell r="BV339">
            <v>0.67483907816710675</v>
          </cell>
          <cell r="BW339" t="str">
            <v>Triangular</v>
          </cell>
          <cell r="BX339">
            <v>0.65648376269685671</v>
          </cell>
          <cell r="BY339">
            <v>0.70753797765430038</v>
          </cell>
          <cell r="BZ339">
            <v>0.75859219261174404</v>
          </cell>
          <cell r="CA339" t="str">
            <v>Triangular</v>
          </cell>
          <cell r="CB339">
            <v>0.58552978920213727</v>
          </cell>
          <cell r="CC339">
            <v>0.61453247661818067</v>
          </cell>
          <cell r="CD339">
            <v>0.64353516403422406</v>
          </cell>
          <cell r="CE339" t="str">
            <v>Triangular</v>
          </cell>
          <cell r="CF339">
            <v>0.67099631080850675</v>
          </cell>
          <cell r="CG339">
            <v>0.68811668046422658</v>
          </cell>
          <cell r="CH339">
            <v>0.70523705011994642</v>
          </cell>
          <cell r="CI339" t="str">
            <v>Triangular</v>
          </cell>
          <cell r="CJ339">
            <v>0.67099631080850675</v>
          </cell>
          <cell r="CK339">
            <v>0.68811668046422658</v>
          </cell>
          <cell r="CL339">
            <v>0.70523705011994642</v>
          </cell>
          <cell r="CM339" t="str">
            <v>Triangular</v>
          </cell>
          <cell r="CN339">
            <v>0.7464306563796097</v>
          </cell>
          <cell r="CO339">
            <v>0.76563412659363839</v>
          </cell>
          <cell r="CP339">
            <v>0.78483759680766707</v>
          </cell>
          <cell r="CQ339" t="str">
            <v>Triangular</v>
          </cell>
          <cell r="CR339">
            <v>0.7464306563796097</v>
          </cell>
          <cell r="CS339">
            <v>0.76563412659363839</v>
          </cell>
          <cell r="CT339">
            <v>0.78483759680766707</v>
          </cell>
          <cell r="CU339" t="str">
            <v>Triangular</v>
          </cell>
          <cell r="CV339">
            <v>0.78555376126446008</v>
          </cell>
          <cell r="CW339">
            <v>0.80765738402187037</v>
          </cell>
          <cell r="CX339">
            <v>0.82976100677928066</v>
          </cell>
          <cell r="CY339" t="str">
            <v>Triangular</v>
          </cell>
          <cell r="CZ339">
            <v>0.78555376126446008</v>
          </cell>
          <cell r="DA339">
            <v>0.80765738402187037</v>
          </cell>
          <cell r="DB339">
            <v>0.82976100677928066</v>
          </cell>
          <cell r="DC339" t="str">
            <v>Triangular</v>
          </cell>
          <cell r="DD339">
            <v>0.70693400964353315</v>
          </cell>
          <cell r="DE339">
            <v>0.71865970693035752</v>
          </cell>
          <cell r="DF339">
            <v>0.7303854042171819</v>
          </cell>
          <cell r="DG339" t="str">
            <v>Triangular</v>
          </cell>
          <cell r="DH339">
            <v>0.70693400964353315</v>
          </cell>
          <cell r="DI339">
            <v>0.71865970693035752</v>
          </cell>
          <cell r="DJ339">
            <v>0.7303854042171819</v>
          </cell>
          <cell r="DK339" t="str">
            <v>Triangular</v>
          </cell>
          <cell r="DL339">
            <v>0.62941955387624671</v>
          </cell>
          <cell r="DM339">
            <v>0.66116268224404862</v>
          </cell>
          <cell r="DN339">
            <v>0.69290581061185053</v>
          </cell>
          <cell r="DO339" t="str">
            <v>Triangular</v>
          </cell>
          <cell r="DP339">
            <v>0.67200000000000004</v>
          </cell>
          <cell r="DQ339">
            <v>0.67200000000000004</v>
          </cell>
          <cell r="DR339">
            <v>0.67200000000000004</v>
          </cell>
          <cell r="DS339" t="str">
            <v>Uniform</v>
          </cell>
          <cell r="DT339">
            <v>0.73099999999999998</v>
          </cell>
          <cell r="DU339">
            <v>0.73099999999999998</v>
          </cell>
          <cell r="DV339">
            <v>0.73099999999999998</v>
          </cell>
          <cell r="DW339" t="str">
            <v>Uniform</v>
          </cell>
          <cell r="DX339">
            <v>0.67200000000000004</v>
          </cell>
          <cell r="DY339">
            <v>0.67200000000000004</v>
          </cell>
          <cell r="DZ339">
            <v>0.67200000000000004</v>
          </cell>
          <cell r="EA339" t="str">
            <v>Uniform</v>
          </cell>
          <cell r="EB339">
            <v>0.73076369026073684</v>
          </cell>
          <cell r="EC339">
            <v>0.73415595693918156</v>
          </cell>
          <cell r="ED339">
            <v>0.73754822361762629</v>
          </cell>
          <cell r="EE339" t="str">
            <v>Triangular</v>
          </cell>
        </row>
        <row r="340">
          <cell r="E340" t="str">
            <v>2_PDhb_cnt</v>
          </cell>
          <cell r="F340" t="str">
            <v>count</v>
          </cell>
          <cell r="G340" t="e">
            <v>#NAME?</v>
          </cell>
          <cell r="H340">
            <v>16.799285714285716</v>
          </cell>
          <cell r="I340">
            <v>29.832399999999989</v>
          </cell>
          <cell r="J340">
            <v>45.402142857142856</v>
          </cell>
          <cell r="K340" t="str">
            <v>Triangular</v>
          </cell>
          <cell r="L340">
            <v>16.799285714285716</v>
          </cell>
          <cell r="M340">
            <v>29.832399999999989</v>
          </cell>
          <cell r="N340">
            <v>45.402142857142856</v>
          </cell>
          <cell r="O340" t="str">
            <v>Triangular</v>
          </cell>
          <cell r="P340">
            <v>84.427027027027023</v>
          </cell>
          <cell r="Q340">
            <v>189.98813513513551</v>
          </cell>
          <cell r="R340">
            <v>313.08175675675676</v>
          </cell>
          <cell r="S340" t="str">
            <v>Triangular</v>
          </cell>
          <cell r="T340">
            <v>84.427027027027023</v>
          </cell>
          <cell r="U340">
            <v>189.98813513513551</v>
          </cell>
          <cell r="V340">
            <v>313.08175675675676</v>
          </cell>
          <cell r="W340" t="str">
            <v>Triangular</v>
          </cell>
          <cell r="X340">
            <v>84.427027027027023</v>
          </cell>
          <cell r="Y340">
            <v>189.98813513513551</v>
          </cell>
          <cell r="Z340">
            <v>313.08175675675676</v>
          </cell>
          <cell r="AA340" t="str">
            <v>Triangular</v>
          </cell>
          <cell r="AB340">
            <v>44</v>
          </cell>
          <cell r="AC340">
            <v>140.28919999999982</v>
          </cell>
          <cell r="AD340">
            <v>247.7</v>
          </cell>
          <cell r="AE340" t="str">
            <v>Triangular</v>
          </cell>
          <cell r="AF340">
            <v>44</v>
          </cell>
          <cell r="AG340">
            <v>140.28919999999982</v>
          </cell>
          <cell r="AH340">
            <v>247.7</v>
          </cell>
          <cell r="AI340" t="str">
            <v>Triangular</v>
          </cell>
          <cell r="AJ340">
            <v>44</v>
          </cell>
          <cell r="AK340">
            <v>140.28919999999982</v>
          </cell>
          <cell r="AL340">
            <v>247.7</v>
          </cell>
          <cell r="AM340" t="str">
            <v>Triangular</v>
          </cell>
          <cell r="AN340">
            <v>19.084090909090907</v>
          </cell>
          <cell r="AO340">
            <v>35.072000000000003</v>
          </cell>
          <cell r="AP340">
            <v>50.915909090909082</v>
          </cell>
          <cell r="AQ340" t="str">
            <v>Triangular</v>
          </cell>
          <cell r="AR340">
            <v>19.084090909090907</v>
          </cell>
          <cell r="AS340">
            <v>35.072000000000003</v>
          </cell>
          <cell r="AT340">
            <v>50.915909090909082</v>
          </cell>
          <cell r="AU340" t="str">
            <v>Triangular</v>
          </cell>
          <cell r="AV340">
            <v>19.084090909090907</v>
          </cell>
          <cell r="AW340">
            <v>35.072000000000003</v>
          </cell>
          <cell r="AX340">
            <v>50.915909090909082</v>
          </cell>
          <cell r="AY340" t="str">
            <v>Triangular</v>
          </cell>
          <cell r="AZ340">
            <v>0</v>
          </cell>
          <cell r="BA340">
            <v>3.760923076923079</v>
          </cell>
          <cell r="BB340">
            <v>8</v>
          </cell>
          <cell r="BC340" t="str">
            <v>Triangular</v>
          </cell>
          <cell r="BD340">
            <v>0</v>
          </cell>
          <cell r="BE340">
            <v>3.760923076923079</v>
          </cell>
          <cell r="BF340">
            <v>8</v>
          </cell>
          <cell r="BG340" t="str">
            <v>Triangular</v>
          </cell>
          <cell r="BH340">
            <v>0.8571428571428571</v>
          </cell>
          <cell r="BI340">
            <v>3.9857142857142875</v>
          </cell>
          <cell r="BJ340">
            <v>7.4285714285714288</v>
          </cell>
          <cell r="BK340" t="str">
            <v>Triangular</v>
          </cell>
          <cell r="BL340">
            <v>18.487500000000001</v>
          </cell>
          <cell r="BM340">
            <v>136.22314999999995</v>
          </cell>
          <cell r="BN340">
            <v>296.00374999999997</v>
          </cell>
          <cell r="BO340" t="str">
            <v>Triangular</v>
          </cell>
          <cell r="BP340">
            <v>18.487500000000001</v>
          </cell>
          <cell r="BQ340">
            <v>136.22314999999995</v>
          </cell>
          <cell r="BR340">
            <v>296.00374999999997</v>
          </cell>
          <cell r="BS340" t="str">
            <v>Triangular</v>
          </cell>
          <cell r="BT340">
            <v>18.487500000000001</v>
          </cell>
          <cell r="BU340">
            <v>136.22314999999995</v>
          </cell>
          <cell r="BV340">
            <v>296.00374999999997</v>
          </cell>
          <cell r="BW340" t="str">
            <v>Triangular</v>
          </cell>
          <cell r="BX340">
            <v>9.3656250000000014</v>
          </cell>
          <cell r="BY340">
            <v>24.13025</v>
          </cell>
          <cell r="BZ340">
            <v>39</v>
          </cell>
          <cell r="CA340" t="str">
            <v>Triangular</v>
          </cell>
          <cell r="CB340">
            <v>0</v>
          </cell>
          <cell r="CC340">
            <v>2.640666666666692</v>
          </cell>
          <cell r="CD340">
            <v>6.666666666666667</v>
          </cell>
          <cell r="CE340" t="str">
            <v>Triangular</v>
          </cell>
          <cell r="CF340">
            <v>9.2486111111111118</v>
          </cell>
          <cell r="CG340">
            <v>43.306083333333369</v>
          </cell>
          <cell r="CH340">
            <v>89.893749999999997</v>
          </cell>
          <cell r="CI340" t="str">
            <v>Triangular</v>
          </cell>
          <cell r="CJ340">
            <v>9.2486111111111118</v>
          </cell>
          <cell r="CK340">
            <v>43.306083333333369</v>
          </cell>
          <cell r="CL340">
            <v>89.893749999999997</v>
          </cell>
          <cell r="CM340" t="str">
            <v>Triangular</v>
          </cell>
          <cell r="CN340">
            <v>0</v>
          </cell>
          <cell r="CO340">
            <v>2.4514999999999998</v>
          </cell>
          <cell r="CP340">
            <v>6</v>
          </cell>
          <cell r="CQ340" t="str">
            <v>Triangular</v>
          </cell>
          <cell r="CR340">
            <v>0</v>
          </cell>
          <cell r="CS340">
            <v>2.4514999999999998</v>
          </cell>
          <cell r="CT340">
            <v>6</v>
          </cell>
          <cell r="CU340" t="str">
            <v>Triangular</v>
          </cell>
          <cell r="CV340">
            <v>0</v>
          </cell>
          <cell r="CW340">
            <v>1.0915714285714349</v>
          </cell>
          <cell r="CX340">
            <v>2.1428571428571428</v>
          </cell>
          <cell r="CY340" t="str">
            <v>Triangular</v>
          </cell>
          <cell r="CZ340">
            <v>0</v>
          </cell>
          <cell r="DA340">
            <v>1.0915714285714349</v>
          </cell>
          <cell r="DB340">
            <v>2.1428571428571428</v>
          </cell>
          <cell r="DC340" t="str">
            <v>Triangular</v>
          </cell>
          <cell r="DD340">
            <v>17.1875</v>
          </cell>
          <cell r="DE340">
            <v>33.56409999999989</v>
          </cell>
          <cell r="DF340">
            <v>53.4</v>
          </cell>
          <cell r="DG340" t="str">
            <v>Triangular</v>
          </cell>
          <cell r="DH340">
            <v>17.1875</v>
          </cell>
          <cell r="DI340">
            <v>33.56409999999989</v>
          </cell>
          <cell r="DJ340">
            <v>53.4</v>
          </cell>
          <cell r="DK340" t="str">
            <v>Triangular</v>
          </cell>
          <cell r="DL340">
            <v>1.8</v>
          </cell>
          <cell r="DM340">
            <v>6.4721999999999911</v>
          </cell>
          <cell r="DN340">
            <v>12.6</v>
          </cell>
          <cell r="DO340" t="str">
            <v>Triangular</v>
          </cell>
          <cell r="EB340">
            <v>32.73436426116838</v>
          </cell>
          <cell r="EC340">
            <v>48.980810996563541</v>
          </cell>
          <cell r="ED340">
            <v>68.573969072164957</v>
          </cell>
          <cell r="EE340" t="str">
            <v>Triangular</v>
          </cell>
        </row>
        <row r="341">
          <cell r="E341" t="str">
            <v>2_PDhb_hrs</v>
          </cell>
          <cell r="F341" t="str">
            <v>hours</v>
          </cell>
          <cell r="G341" t="e">
            <v>#NAME?</v>
          </cell>
          <cell r="H341">
            <v>2506.2857142857142</v>
          </cell>
          <cell r="I341">
            <v>4036.12562571429</v>
          </cell>
          <cell r="J341">
            <v>5511.0857142857139</v>
          </cell>
          <cell r="K341" t="str">
            <v>Triangular</v>
          </cell>
          <cell r="L341">
            <v>2506.2857142857142</v>
          </cell>
          <cell r="M341">
            <v>4036.12562571429</v>
          </cell>
          <cell r="N341">
            <v>5511.0857142857139</v>
          </cell>
          <cell r="O341" t="str">
            <v>Triangular</v>
          </cell>
          <cell r="P341">
            <v>4027.0168781025923</v>
          </cell>
          <cell r="Q341">
            <v>5407.9846354109186</v>
          </cell>
          <cell r="R341">
            <v>6640.6972972972972</v>
          </cell>
          <cell r="S341" t="str">
            <v>Triangular</v>
          </cell>
          <cell r="T341">
            <v>4027.0168781025923</v>
          </cell>
          <cell r="U341">
            <v>5407.9846354109186</v>
          </cell>
          <cell r="V341">
            <v>6640.6972972972972</v>
          </cell>
          <cell r="W341" t="str">
            <v>Triangular</v>
          </cell>
          <cell r="X341">
            <v>4027.0168781025923</v>
          </cell>
          <cell r="Y341">
            <v>5407.9846354109186</v>
          </cell>
          <cell r="Z341">
            <v>6640.6972972972972</v>
          </cell>
          <cell r="AA341" t="str">
            <v>Triangular</v>
          </cell>
          <cell r="AB341">
            <v>4389.6000000000004</v>
          </cell>
          <cell r="AC341">
            <v>7000.1208000000006</v>
          </cell>
          <cell r="AD341">
            <v>8776.7999999999993</v>
          </cell>
          <cell r="AE341" t="str">
            <v>Triangular</v>
          </cell>
          <cell r="AF341">
            <v>4389.6000000000004</v>
          </cell>
          <cell r="AG341">
            <v>7000.1208000000006</v>
          </cell>
          <cell r="AH341">
            <v>8776.7999999999993</v>
          </cell>
          <cell r="AI341" t="str">
            <v>Triangular</v>
          </cell>
          <cell r="AJ341">
            <v>4389.6000000000004</v>
          </cell>
          <cell r="AK341">
            <v>7000.1208000000006</v>
          </cell>
          <cell r="AL341">
            <v>8776.7999999999993</v>
          </cell>
          <cell r="AM341" t="str">
            <v>Triangular</v>
          </cell>
          <cell r="AN341">
            <v>3192</v>
          </cell>
          <cell r="AO341">
            <v>5811.9163636363601</v>
          </cell>
          <cell r="AP341">
            <v>7981.090909090909</v>
          </cell>
          <cell r="AQ341" t="str">
            <v>Triangular</v>
          </cell>
          <cell r="AR341">
            <v>3192</v>
          </cell>
          <cell r="AS341">
            <v>5811.9163636363601</v>
          </cell>
          <cell r="AT341">
            <v>7981.090909090909</v>
          </cell>
          <cell r="AU341" t="str">
            <v>Triangular</v>
          </cell>
          <cell r="AV341">
            <v>3192</v>
          </cell>
          <cell r="AW341">
            <v>5811.9163636363601</v>
          </cell>
          <cell r="AX341">
            <v>7981.090909090909</v>
          </cell>
          <cell r="AY341" t="str">
            <v>Triangular</v>
          </cell>
          <cell r="AZ341">
            <v>675.69230769230774</v>
          </cell>
          <cell r="BA341">
            <v>2724.3913846153737</v>
          </cell>
          <cell r="BB341">
            <v>4729.8461538461543</v>
          </cell>
          <cell r="BC341" t="str">
            <v>Triangular</v>
          </cell>
          <cell r="BD341">
            <v>675.69230769230774</v>
          </cell>
          <cell r="BE341">
            <v>2724.3913846153737</v>
          </cell>
          <cell r="BF341">
            <v>4729.8461538461543</v>
          </cell>
          <cell r="BG341" t="str">
            <v>Triangular</v>
          </cell>
          <cell r="BH341">
            <v>2506.2857142857142</v>
          </cell>
          <cell r="BI341">
            <v>5746.9268571428629</v>
          </cell>
          <cell r="BJ341">
            <v>8773.7142857142862</v>
          </cell>
          <cell r="BK341" t="str">
            <v>Triangular</v>
          </cell>
          <cell r="BL341">
            <v>2630.4</v>
          </cell>
          <cell r="BM341">
            <v>4450.9535999999935</v>
          </cell>
          <cell r="BN341">
            <v>6142.8</v>
          </cell>
          <cell r="BO341" t="str">
            <v>Triangular</v>
          </cell>
          <cell r="BP341">
            <v>2630.4</v>
          </cell>
          <cell r="BQ341">
            <v>4450.9535999999935</v>
          </cell>
          <cell r="BR341">
            <v>6142.8</v>
          </cell>
          <cell r="BS341" t="str">
            <v>Triangular</v>
          </cell>
          <cell r="BT341">
            <v>2630.4</v>
          </cell>
          <cell r="BU341">
            <v>4450.9535999999935</v>
          </cell>
          <cell r="BV341">
            <v>6142.8</v>
          </cell>
          <cell r="BW341" t="str">
            <v>Triangular</v>
          </cell>
          <cell r="BX341">
            <v>4383</v>
          </cell>
          <cell r="BY341">
            <v>6662.634</v>
          </cell>
          <cell r="BZ341">
            <v>8778</v>
          </cell>
          <cell r="CA341" t="str">
            <v>Triangular</v>
          </cell>
          <cell r="CB341">
            <v>0</v>
          </cell>
          <cell r="CC341">
            <v>2735.4080000000044</v>
          </cell>
          <cell r="CD341">
            <v>5840</v>
          </cell>
          <cell r="CE341" t="str">
            <v>Triangular</v>
          </cell>
          <cell r="CF341">
            <v>5514.7807142857146</v>
          </cell>
          <cell r="CG341">
            <v>6728.4779142857324</v>
          </cell>
          <cell r="CH341">
            <v>7790.1327380952371</v>
          </cell>
          <cell r="CI341" t="str">
            <v>Triangular</v>
          </cell>
          <cell r="CJ341">
            <v>5514.7807142857146</v>
          </cell>
          <cell r="CK341">
            <v>6728.4779142857324</v>
          </cell>
          <cell r="CL341">
            <v>7790.1327380952371</v>
          </cell>
          <cell r="CM341" t="str">
            <v>Triangular</v>
          </cell>
          <cell r="CN341">
            <v>0</v>
          </cell>
          <cell r="CO341">
            <v>1869.492</v>
          </cell>
          <cell r="CP341">
            <v>4383</v>
          </cell>
          <cell r="CQ341" t="str">
            <v>Triangular</v>
          </cell>
          <cell r="CR341">
            <v>0</v>
          </cell>
          <cell r="CS341">
            <v>1869.492</v>
          </cell>
          <cell r="CT341">
            <v>4383</v>
          </cell>
          <cell r="CU341" t="str">
            <v>Triangular</v>
          </cell>
          <cell r="CV341">
            <v>0</v>
          </cell>
          <cell r="CW341">
            <v>3102.5007000000001</v>
          </cell>
          <cell r="CX341">
            <v>6090.5</v>
          </cell>
          <cell r="CY341" t="str">
            <v>Triangular</v>
          </cell>
          <cell r="CZ341">
            <v>0</v>
          </cell>
          <cell r="DA341">
            <v>3102.5007000000001</v>
          </cell>
          <cell r="DB341">
            <v>6090.5</v>
          </cell>
          <cell r="DC341" t="str">
            <v>Triangular</v>
          </cell>
          <cell r="DD341">
            <v>4384.8</v>
          </cell>
          <cell r="DE341">
            <v>6936.8183999999928</v>
          </cell>
          <cell r="DF341">
            <v>8772</v>
          </cell>
          <cell r="DG341" t="str">
            <v>Triangular</v>
          </cell>
          <cell r="DH341">
            <v>4384.8</v>
          </cell>
          <cell r="DI341">
            <v>6936.8183999999928</v>
          </cell>
          <cell r="DJ341">
            <v>8772</v>
          </cell>
          <cell r="DK341" t="str">
            <v>Triangular</v>
          </cell>
          <cell r="DL341">
            <v>876</v>
          </cell>
          <cell r="DM341">
            <v>3271.86</v>
          </cell>
          <cell r="DN341">
            <v>6132</v>
          </cell>
          <cell r="DO341" t="str">
            <v>Triangular</v>
          </cell>
          <cell r="EB341">
            <v>4257.2473460036936</v>
          </cell>
          <cell r="EC341">
            <v>4733.4593685999516</v>
          </cell>
          <cell r="ED341">
            <v>5256.6864432989678</v>
          </cell>
          <cell r="EE341" t="str">
            <v>Triangular</v>
          </cell>
        </row>
        <row r="342">
          <cell r="E342" t="str">
            <v>2_PDib_cnt</v>
          </cell>
          <cell r="F342" t="str">
            <v>count</v>
          </cell>
          <cell r="G342" t="e">
            <v>#NAME?</v>
          </cell>
          <cell r="H342">
            <v>300.73214285714283</v>
          </cell>
          <cell r="I342">
            <v>515.33494285714278</v>
          </cell>
          <cell r="J342">
            <v>761.46357142857153</v>
          </cell>
          <cell r="K342" t="str">
            <v>Triangular</v>
          </cell>
          <cell r="L342">
            <v>300.73214285714283</v>
          </cell>
          <cell r="M342">
            <v>515.33494285714278</v>
          </cell>
          <cell r="N342">
            <v>761.46357142857153</v>
          </cell>
          <cell r="O342" t="str">
            <v>Triangular</v>
          </cell>
          <cell r="P342">
            <v>413.63040540540538</v>
          </cell>
          <cell r="Q342">
            <v>1150.4221891891887</v>
          </cell>
          <cell r="R342">
            <v>2305.4972972972973</v>
          </cell>
          <cell r="S342" t="str">
            <v>Triangular</v>
          </cell>
          <cell r="T342">
            <v>413.63040540540538</v>
          </cell>
          <cell r="U342">
            <v>1150.4221891891887</v>
          </cell>
          <cell r="V342">
            <v>2305.4972972972973</v>
          </cell>
          <cell r="W342" t="str">
            <v>Triangular</v>
          </cell>
          <cell r="X342">
            <v>413.63040540540538</v>
          </cell>
          <cell r="Y342">
            <v>1150.4221891891887</v>
          </cell>
          <cell r="Z342">
            <v>2305.4972972972973</v>
          </cell>
          <cell r="AA342" t="str">
            <v>Triangular</v>
          </cell>
          <cell r="AB342">
            <v>105.6</v>
          </cell>
          <cell r="AC342">
            <v>234.14520000000027</v>
          </cell>
          <cell r="AD342">
            <v>354.87749999999994</v>
          </cell>
          <cell r="AE342" t="str">
            <v>Triangular</v>
          </cell>
          <cell r="AF342">
            <v>105.6</v>
          </cell>
          <cell r="AG342">
            <v>234.14520000000027</v>
          </cell>
          <cell r="AH342">
            <v>354.87749999999994</v>
          </cell>
          <cell r="AI342" t="str">
            <v>Triangular</v>
          </cell>
          <cell r="AJ342">
            <v>105.6</v>
          </cell>
          <cell r="AK342">
            <v>234.14520000000027</v>
          </cell>
          <cell r="AL342">
            <v>354.87749999999994</v>
          </cell>
          <cell r="AM342" t="str">
            <v>Triangular</v>
          </cell>
          <cell r="AN342">
            <v>372.62954545454545</v>
          </cell>
          <cell r="AO342">
            <v>661.19881818181773</v>
          </cell>
          <cell r="AP342">
            <v>977.22499999999991</v>
          </cell>
          <cell r="AQ342" t="str">
            <v>Triangular</v>
          </cell>
          <cell r="AR342">
            <v>372.62954545454545</v>
          </cell>
          <cell r="AS342">
            <v>661.19881818181773</v>
          </cell>
          <cell r="AT342">
            <v>977.22499999999991</v>
          </cell>
          <cell r="AU342" t="str">
            <v>Triangular</v>
          </cell>
          <cell r="AV342">
            <v>372.62954545454545</v>
          </cell>
          <cell r="AW342">
            <v>661.19881818181773</v>
          </cell>
          <cell r="AX342">
            <v>977.22499999999991</v>
          </cell>
          <cell r="AY342" t="str">
            <v>Triangular</v>
          </cell>
          <cell r="AZ342">
            <v>1020.898076923077</v>
          </cell>
          <cell r="BA342">
            <v>1873.5308461538459</v>
          </cell>
          <cell r="BB342">
            <v>2723.9346153846154</v>
          </cell>
          <cell r="BC342" t="str">
            <v>Triangular</v>
          </cell>
          <cell r="BD342">
            <v>1020.898076923077</v>
          </cell>
          <cell r="BE342">
            <v>1873.5308461538459</v>
          </cell>
          <cell r="BF342">
            <v>2723.9346153846154</v>
          </cell>
          <cell r="BG342" t="str">
            <v>Triangular</v>
          </cell>
          <cell r="BH342">
            <v>113.71428571428571</v>
          </cell>
          <cell r="BI342">
            <v>345.25014285714281</v>
          </cell>
          <cell r="BJ342">
            <v>620.28571428571433</v>
          </cell>
          <cell r="BK342" t="str">
            <v>Triangular</v>
          </cell>
          <cell r="BL342">
            <v>547.62500000000011</v>
          </cell>
          <cell r="BM342">
            <v>938.73554999999908</v>
          </cell>
          <cell r="BN342">
            <v>1406.2512499999998</v>
          </cell>
          <cell r="BO342" t="str">
            <v>Triangular</v>
          </cell>
          <cell r="BP342">
            <v>547.62500000000011</v>
          </cell>
          <cell r="BQ342">
            <v>938.73554999999908</v>
          </cell>
          <cell r="BR342">
            <v>1406.2512499999998</v>
          </cell>
          <cell r="BS342" t="str">
            <v>Triangular</v>
          </cell>
          <cell r="BT342">
            <v>547.62500000000011</v>
          </cell>
          <cell r="BU342">
            <v>938.73554999999908</v>
          </cell>
          <cell r="BV342">
            <v>1406.2512499999998</v>
          </cell>
          <cell r="BW342" t="str">
            <v>Triangular</v>
          </cell>
          <cell r="BX342">
            <v>93.493750000000006</v>
          </cell>
          <cell r="BY342">
            <v>177.387125</v>
          </cell>
          <cell r="BZ342">
            <v>282.63124999999991</v>
          </cell>
          <cell r="CA342" t="str">
            <v>Triangular</v>
          </cell>
          <cell r="CB342">
            <v>135.76944444444445</v>
          </cell>
          <cell r="CC342">
            <v>255.10255555555551</v>
          </cell>
          <cell r="CD342">
            <v>384.96111111111105</v>
          </cell>
          <cell r="CE342" t="str">
            <v>Triangular</v>
          </cell>
          <cell r="CF342">
            <v>114.22222222222223</v>
          </cell>
          <cell r="CG342">
            <v>240.7097222222221</v>
          </cell>
          <cell r="CH342">
            <v>455.01458333333323</v>
          </cell>
          <cell r="CI342" t="str">
            <v>Triangular</v>
          </cell>
          <cell r="CJ342">
            <v>114.22222222222223</v>
          </cell>
          <cell r="CK342">
            <v>240.7097222222221</v>
          </cell>
          <cell r="CL342">
            <v>455.01458333333323</v>
          </cell>
          <cell r="CM342" t="str">
            <v>Triangular</v>
          </cell>
          <cell r="CN342">
            <v>25.484375</v>
          </cell>
          <cell r="CO342">
            <v>177.67750000000001</v>
          </cell>
          <cell r="CP342">
            <v>348.80312499999997</v>
          </cell>
          <cell r="CQ342" t="str">
            <v>Triangular</v>
          </cell>
          <cell r="CR342">
            <v>25.484375</v>
          </cell>
          <cell r="CS342">
            <v>177.67750000000001</v>
          </cell>
          <cell r="CT342">
            <v>348.80312499999997</v>
          </cell>
          <cell r="CU342" t="str">
            <v>Triangular</v>
          </cell>
          <cell r="CV342">
            <v>24</v>
          </cell>
          <cell r="CW342">
            <v>143.34742857142865</v>
          </cell>
          <cell r="CX342">
            <v>411.71428571428572</v>
          </cell>
          <cell r="CY342" t="str">
            <v>Triangular</v>
          </cell>
          <cell r="CZ342">
            <v>24</v>
          </cell>
          <cell r="DA342">
            <v>143.34742857142865</v>
          </cell>
          <cell r="DB342">
            <v>411.71428571428572</v>
          </cell>
          <cell r="DC342" t="str">
            <v>Triangular</v>
          </cell>
          <cell r="DD342">
            <v>316.39000000000004</v>
          </cell>
          <cell r="DE342">
            <v>534.57300000000032</v>
          </cell>
          <cell r="DF342">
            <v>757.4</v>
          </cell>
          <cell r="DG342" t="str">
            <v>Triangular</v>
          </cell>
          <cell r="DH342">
            <v>316.39000000000004</v>
          </cell>
          <cell r="DI342">
            <v>534.57300000000032</v>
          </cell>
          <cell r="DJ342">
            <v>757.4</v>
          </cell>
          <cell r="DK342" t="str">
            <v>Triangular</v>
          </cell>
          <cell r="DL342">
            <v>48.4</v>
          </cell>
          <cell r="DM342">
            <v>105.84629999999987</v>
          </cell>
          <cell r="DN342">
            <v>165.6</v>
          </cell>
          <cell r="DO342" t="str">
            <v>Triangular</v>
          </cell>
          <cell r="EB342">
            <v>361.49080756013745</v>
          </cell>
          <cell r="EC342">
            <v>480.85566666666665</v>
          </cell>
          <cell r="ED342">
            <v>632.10292096219928</v>
          </cell>
          <cell r="EE342" t="str">
            <v>Triangular</v>
          </cell>
        </row>
        <row r="343">
          <cell r="E343" t="str">
            <v>2_PDib_hrs</v>
          </cell>
          <cell r="F343" t="str">
            <v>hours</v>
          </cell>
          <cell r="G343" t="e">
            <v>#NAME?</v>
          </cell>
          <cell r="H343">
            <v>4670.4054285714292</v>
          </cell>
          <cell r="I343">
            <v>6068.7977857142769</v>
          </cell>
          <cell r="J343">
            <v>7395.3977142857138</v>
          </cell>
          <cell r="K343" t="str">
            <v>Triangular</v>
          </cell>
          <cell r="L343">
            <v>4670.4054285714292</v>
          </cell>
          <cell r="M343">
            <v>6068.7977857142769</v>
          </cell>
          <cell r="N343">
            <v>7395.3977142857138</v>
          </cell>
          <cell r="O343" t="str">
            <v>Triangular</v>
          </cell>
          <cell r="P343">
            <v>6356.747151130724</v>
          </cell>
          <cell r="Q343">
            <v>7390.2152678433522</v>
          </cell>
          <cell r="R343">
            <v>8301.1401434087165</v>
          </cell>
          <cell r="S343" t="str">
            <v>Triangular</v>
          </cell>
          <cell r="T343">
            <v>6356.747151130724</v>
          </cell>
          <cell r="U343">
            <v>7390.2152678433522</v>
          </cell>
          <cell r="V343">
            <v>8301.1401434087165</v>
          </cell>
          <cell r="W343" t="str">
            <v>Triangular</v>
          </cell>
          <cell r="X343">
            <v>6356.747151130724</v>
          </cell>
          <cell r="Y343">
            <v>7390.2152678433522</v>
          </cell>
          <cell r="Z343">
            <v>8301.1401434087165</v>
          </cell>
          <cell r="AA343" t="str">
            <v>Triangular</v>
          </cell>
          <cell r="AB343">
            <v>7896</v>
          </cell>
          <cell r="AC343">
            <v>8706.5796000000046</v>
          </cell>
          <cell r="AD343">
            <v>8781.6</v>
          </cell>
          <cell r="AE343" t="str">
            <v>Triangular</v>
          </cell>
          <cell r="AF343">
            <v>7896</v>
          </cell>
          <cell r="AG343">
            <v>8706.5796000000046</v>
          </cell>
          <cell r="AH343">
            <v>8781.6</v>
          </cell>
          <cell r="AI343" t="str">
            <v>Triangular</v>
          </cell>
          <cell r="AJ343">
            <v>7896</v>
          </cell>
          <cell r="AK343">
            <v>8706.5796000000046</v>
          </cell>
          <cell r="AL343">
            <v>8781.6</v>
          </cell>
          <cell r="AM343" t="str">
            <v>Triangular</v>
          </cell>
          <cell r="AN343">
            <v>8768.687727272727</v>
          </cell>
          <cell r="AO343">
            <v>8774.7227999999814</v>
          </cell>
          <cell r="AP343">
            <v>8781.818181818182</v>
          </cell>
          <cell r="AQ343" t="str">
            <v>Triangular</v>
          </cell>
          <cell r="AR343">
            <v>8768.687727272727</v>
          </cell>
          <cell r="AS343">
            <v>8774.7227999999814</v>
          </cell>
          <cell r="AT343">
            <v>8781.818181818182</v>
          </cell>
          <cell r="AU343" t="str">
            <v>Triangular</v>
          </cell>
          <cell r="AV343">
            <v>8768.687727272727</v>
          </cell>
          <cell r="AW343">
            <v>8774.7227999999814</v>
          </cell>
          <cell r="AX343">
            <v>8781.818181818182</v>
          </cell>
          <cell r="AY343" t="str">
            <v>Triangular</v>
          </cell>
          <cell r="AZ343">
            <v>7890.5230769230793</v>
          </cell>
          <cell r="BA343">
            <v>8247.8183923076867</v>
          </cell>
          <cell r="BB343">
            <v>8561.5538461538472</v>
          </cell>
          <cell r="BC343" t="str">
            <v>Triangular</v>
          </cell>
          <cell r="BD343">
            <v>7890.5230769230793</v>
          </cell>
          <cell r="BE343">
            <v>8247.8183923076867</v>
          </cell>
          <cell r="BF343">
            <v>8561.5538461538472</v>
          </cell>
          <cell r="BG343" t="str">
            <v>Triangular</v>
          </cell>
          <cell r="BH343">
            <v>8770.2857142857138</v>
          </cell>
          <cell r="BI343">
            <v>8777.4068571428816</v>
          </cell>
          <cell r="BJ343">
            <v>8784</v>
          </cell>
          <cell r="BK343" t="str">
            <v>Triangular</v>
          </cell>
          <cell r="BL343">
            <v>7457.97</v>
          </cell>
          <cell r="BM343">
            <v>8311.9772599999942</v>
          </cell>
          <cell r="BN343">
            <v>8776.7999999999993</v>
          </cell>
          <cell r="BO343" t="str">
            <v>Triangular</v>
          </cell>
          <cell r="BP343">
            <v>7457.97</v>
          </cell>
          <cell r="BQ343">
            <v>8311.9772599999942</v>
          </cell>
          <cell r="BR343">
            <v>8776.7999999999993</v>
          </cell>
          <cell r="BS343" t="str">
            <v>Triangular</v>
          </cell>
          <cell r="BT343">
            <v>7457.97</v>
          </cell>
          <cell r="BU343">
            <v>8311.9772599999942</v>
          </cell>
          <cell r="BV343">
            <v>8776.7999999999993</v>
          </cell>
          <cell r="BW343" t="str">
            <v>Triangular</v>
          </cell>
          <cell r="BX343">
            <v>8766</v>
          </cell>
          <cell r="BY343">
            <v>8774.4779999999992</v>
          </cell>
          <cell r="BZ343">
            <v>8781</v>
          </cell>
          <cell r="CA343" t="str">
            <v>Triangular</v>
          </cell>
          <cell r="CB343">
            <v>5842.666666666667</v>
          </cell>
          <cell r="CC343">
            <v>7886.7306666666755</v>
          </cell>
          <cell r="CD343">
            <v>8773.3333333333339</v>
          </cell>
          <cell r="CE343" t="str">
            <v>Triangular</v>
          </cell>
          <cell r="CF343">
            <v>7816.7373214285717</v>
          </cell>
          <cell r="CG343">
            <v>8390.6377392857084</v>
          </cell>
          <cell r="CH343">
            <v>8762.8064484126971</v>
          </cell>
          <cell r="CI343" t="str">
            <v>Triangular</v>
          </cell>
          <cell r="CJ343">
            <v>7816.7373214285717</v>
          </cell>
          <cell r="CK343">
            <v>8390.6377392857084</v>
          </cell>
          <cell r="CL343">
            <v>8762.8064484126971</v>
          </cell>
          <cell r="CM343" t="str">
            <v>Triangular</v>
          </cell>
          <cell r="CN343">
            <v>4380</v>
          </cell>
          <cell r="CO343">
            <v>7051.4942499999997</v>
          </cell>
          <cell r="CP343">
            <v>8763</v>
          </cell>
          <cell r="CQ343" t="str">
            <v>Triangular</v>
          </cell>
          <cell r="CR343">
            <v>4380</v>
          </cell>
          <cell r="CS343">
            <v>7051.4942499999997</v>
          </cell>
          <cell r="CT343">
            <v>8763</v>
          </cell>
          <cell r="CU343" t="str">
            <v>Triangular</v>
          </cell>
          <cell r="CV343">
            <v>1218.1000000000001</v>
          </cell>
          <cell r="CW343">
            <v>4137.7578428571323</v>
          </cell>
          <cell r="CX343">
            <v>7382.1142857142859</v>
          </cell>
          <cell r="CY343" t="str">
            <v>Triangular</v>
          </cell>
          <cell r="CZ343">
            <v>1218.1000000000001</v>
          </cell>
          <cell r="DA343">
            <v>4137.7578428571323</v>
          </cell>
          <cell r="DB343">
            <v>7382.1142857142859</v>
          </cell>
          <cell r="DC343" t="str">
            <v>Triangular</v>
          </cell>
          <cell r="DD343">
            <v>7891.2</v>
          </cell>
          <cell r="DE343">
            <v>8718.2015999999785</v>
          </cell>
          <cell r="DF343">
            <v>8776.7999999999993</v>
          </cell>
          <cell r="DG343" t="str">
            <v>Triangular</v>
          </cell>
          <cell r="DH343">
            <v>7891.2</v>
          </cell>
          <cell r="DI343">
            <v>8718.2015999999785</v>
          </cell>
          <cell r="DJ343">
            <v>8776.7999999999993</v>
          </cell>
          <cell r="DK343" t="str">
            <v>Triangular</v>
          </cell>
          <cell r="DL343">
            <v>4380</v>
          </cell>
          <cell r="DM343">
            <v>6385.8120000000063</v>
          </cell>
          <cell r="DN343">
            <v>8764.7999999999993</v>
          </cell>
          <cell r="DO343" t="str">
            <v>Triangular</v>
          </cell>
          <cell r="EB343">
            <v>6825.1721325712406</v>
          </cell>
          <cell r="EC343">
            <v>7217.1975699745135</v>
          </cell>
          <cell r="ED343">
            <v>7606.4050702480308</v>
          </cell>
          <cell r="EE343" t="str">
            <v>Triangular</v>
          </cell>
        </row>
        <row r="344">
          <cell r="E344" t="str">
            <v>2_PDlb_cnt</v>
          </cell>
          <cell r="F344" t="str">
            <v>count</v>
          </cell>
          <cell r="G344" t="e">
            <v>#NAME?</v>
          </cell>
          <cell r="H344">
            <v>41.627142857142857</v>
          </cell>
          <cell r="I344">
            <v>67.999485714285711</v>
          </cell>
          <cell r="J344">
            <v>97.090714285714284</v>
          </cell>
          <cell r="K344" t="str">
            <v>Triangular</v>
          </cell>
          <cell r="L344">
            <v>41.627142857142857</v>
          </cell>
          <cell r="M344">
            <v>67.999485714285711</v>
          </cell>
          <cell r="N344">
            <v>97.090714285714284</v>
          </cell>
          <cell r="O344" t="str">
            <v>Triangular</v>
          </cell>
          <cell r="P344">
            <v>212.49459459459462</v>
          </cell>
          <cell r="Q344">
            <v>351.52381081081126</v>
          </cell>
          <cell r="R344">
            <v>523.48243243243246</v>
          </cell>
          <cell r="S344" t="str">
            <v>Triangular</v>
          </cell>
          <cell r="T344">
            <v>212.49459459459462</v>
          </cell>
          <cell r="U344">
            <v>351.52381081081126</v>
          </cell>
          <cell r="V344">
            <v>523.48243243243246</v>
          </cell>
          <cell r="W344" t="str">
            <v>Triangular</v>
          </cell>
          <cell r="X344">
            <v>212.49459459459462</v>
          </cell>
          <cell r="Y344">
            <v>351.52381081081126</v>
          </cell>
          <cell r="Z344">
            <v>523.48243243243246</v>
          </cell>
          <cell r="AA344" t="str">
            <v>Triangular</v>
          </cell>
          <cell r="AB344">
            <v>64.400000000000006</v>
          </cell>
          <cell r="AC344">
            <v>203.81080000000006</v>
          </cell>
          <cell r="AD344">
            <v>359.3</v>
          </cell>
          <cell r="AE344" t="str">
            <v>Triangular</v>
          </cell>
          <cell r="AF344">
            <v>64.400000000000006</v>
          </cell>
          <cell r="AG344">
            <v>203.81080000000006</v>
          </cell>
          <cell r="AH344">
            <v>359.3</v>
          </cell>
          <cell r="AI344" t="str">
            <v>Triangular</v>
          </cell>
          <cell r="AJ344">
            <v>64.400000000000006</v>
          </cell>
          <cell r="AK344">
            <v>203.81080000000006</v>
          </cell>
          <cell r="AL344">
            <v>359.3</v>
          </cell>
          <cell r="AM344" t="str">
            <v>Triangular</v>
          </cell>
          <cell r="AN344">
            <v>24.181818181818183</v>
          </cell>
          <cell r="AO344">
            <v>69.479636363636416</v>
          </cell>
          <cell r="AP344">
            <v>120.90909090909091</v>
          </cell>
          <cell r="AQ344" t="str">
            <v>Triangular</v>
          </cell>
          <cell r="AR344">
            <v>24.181818181818183</v>
          </cell>
          <cell r="AS344">
            <v>69.479636363636416</v>
          </cell>
          <cell r="AT344">
            <v>120.90909090909091</v>
          </cell>
          <cell r="AU344" t="str">
            <v>Triangular</v>
          </cell>
          <cell r="AV344">
            <v>24.181818181818183</v>
          </cell>
          <cell r="AW344">
            <v>69.479636363636416</v>
          </cell>
          <cell r="AX344">
            <v>120.90909090909091</v>
          </cell>
          <cell r="AY344" t="str">
            <v>Triangular</v>
          </cell>
          <cell r="AZ344">
            <v>95.169230769230765</v>
          </cell>
          <cell r="BA344">
            <v>203.26069230769255</v>
          </cell>
          <cell r="BB344">
            <v>334.62499999999994</v>
          </cell>
          <cell r="BC344" t="str">
            <v>Triangular</v>
          </cell>
          <cell r="BD344">
            <v>95.169230769230765</v>
          </cell>
          <cell r="BE344">
            <v>203.26069230769255</v>
          </cell>
          <cell r="BF344">
            <v>334.62499999999994</v>
          </cell>
          <cell r="BG344" t="str">
            <v>Triangular</v>
          </cell>
          <cell r="BH344">
            <v>20.142857142857142</v>
          </cell>
          <cell r="BI344">
            <v>85.018142857142976</v>
          </cell>
          <cell r="BJ344">
            <v>163.42857142857142</v>
          </cell>
          <cell r="BK344" t="str">
            <v>Triangular</v>
          </cell>
          <cell r="BL344">
            <v>232.38</v>
          </cell>
          <cell r="BM344">
            <v>419.82485000000042</v>
          </cell>
          <cell r="BN344">
            <v>624.98374999999987</v>
          </cell>
          <cell r="BO344" t="str">
            <v>Triangular</v>
          </cell>
          <cell r="BP344">
            <v>232.38</v>
          </cell>
          <cell r="BQ344">
            <v>419.82485000000042</v>
          </cell>
          <cell r="BR344">
            <v>624.98374999999987</v>
          </cell>
          <cell r="BS344" t="str">
            <v>Triangular</v>
          </cell>
          <cell r="BT344">
            <v>232.38</v>
          </cell>
          <cell r="BU344">
            <v>419.82485000000042</v>
          </cell>
          <cell r="BV344">
            <v>624.98374999999987</v>
          </cell>
          <cell r="BW344" t="str">
            <v>Triangular</v>
          </cell>
          <cell r="BX344">
            <v>19</v>
          </cell>
          <cell r="BY344">
            <v>53.560625000000002</v>
          </cell>
          <cell r="BZ344">
            <v>90.75</v>
          </cell>
          <cell r="CA344" t="str">
            <v>Triangular</v>
          </cell>
          <cell r="CB344">
            <v>11.883333333333335</v>
          </cell>
          <cell r="CC344">
            <v>29.564222222222202</v>
          </cell>
          <cell r="CD344">
            <v>48.563888888888883</v>
          </cell>
          <cell r="CE344" t="str">
            <v>Triangular</v>
          </cell>
          <cell r="CF344">
            <v>32.665277777777774</v>
          </cell>
          <cell r="CG344">
            <v>79.11677777777787</v>
          </cell>
          <cell r="CH344">
            <v>145.46041666666667</v>
          </cell>
          <cell r="CI344" t="str">
            <v>Triangular</v>
          </cell>
          <cell r="CJ344">
            <v>32.665277777777774</v>
          </cell>
          <cell r="CK344">
            <v>79.11677777777787</v>
          </cell>
          <cell r="CL344">
            <v>145.46041666666667</v>
          </cell>
          <cell r="CM344" t="str">
            <v>Triangular</v>
          </cell>
          <cell r="CN344">
            <v>0</v>
          </cell>
          <cell r="CO344">
            <v>3.3788749999999999</v>
          </cell>
          <cell r="CP344">
            <v>9.75</v>
          </cell>
          <cell r="CQ344" t="str">
            <v>Triangular</v>
          </cell>
          <cell r="CR344">
            <v>0</v>
          </cell>
          <cell r="CS344">
            <v>3.3788749999999999</v>
          </cell>
          <cell r="CT344">
            <v>9.75</v>
          </cell>
          <cell r="CU344" t="str">
            <v>Triangular</v>
          </cell>
          <cell r="CV344">
            <v>3.2857142857142856</v>
          </cell>
          <cell r="CW344">
            <v>30.162142857142779</v>
          </cell>
          <cell r="CX344">
            <v>91.285714285714292</v>
          </cell>
          <cell r="CY344" t="str">
            <v>Triangular</v>
          </cell>
          <cell r="CZ344">
            <v>3.2857142857142856</v>
          </cell>
          <cell r="DA344">
            <v>30.162142857142779</v>
          </cell>
          <cell r="DB344">
            <v>91.285714285714292</v>
          </cell>
          <cell r="DC344" t="str">
            <v>Triangular</v>
          </cell>
          <cell r="DD344">
            <v>73.482500000000002</v>
          </cell>
          <cell r="DE344">
            <v>383.60830000000016</v>
          </cell>
          <cell r="DF344">
            <v>900.0474999999999</v>
          </cell>
          <cell r="DG344" t="str">
            <v>Triangular</v>
          </cell>
          <cell r="DH344">
            <v>73.482500000000002</v>
          </cell>
          <cell r="DI344">
            <v>383.60830000000016</v>
          </cell>
          <cell r="DJ344">
            <v>900.0474999999999</v>
          </cell>
          <cell r="DK344" t="str">
            <v>Triangular</v>
          </cell>
          <cell r="DL344">
            <v>0.4</v>
          </cell>
          <cell r="DM344">
            <v>3.8166000000000051</v>
          </cell>
          <cell r="DN344">
            <v>7.7</v>
          </cell>
          <cell r="DO344" t="str">
            <v>Triangular</v>
          </cell>
          <cell r="EB344">
            <v>102.08307560137457</v>
          </cell>
          <cell r="EC344">
            <v>141.3440343642612</v>
          </cell>
          <cell r="ED344">
            <v>193.83728522336762</v>
          </cell>
          <cell r="EE344" t="str">
            <v>Triangular</v>
          </cell>
        </row>
        <row r="345">
          <cell r="E345" t="str">
            <v>2_PDlb_hrs</v>
          </cell>
          <cell r="F345" t="str">
            <v>hours</v>
          </cell>
          <cell r="G345" t="e">
            <v>#NAME?</v>
          </cell>
          <cell r="H345">
            <v>3994.5247142857152</v>
          </cell>
          <cell r="I345">
            <v>5474.5760542857079</v>
          </cell>
          <cell r="J345">
            <v>6856.0894999999991</v>
          </cell>
          <cell r="K345" t="str">
            <v>Triangular</v>
          </cell>
          <cell r="L345">
            <v>3994.5247142857152</v>
          </cell>
          <cell r="M345">
            <v>5474.5760542857079</v>
          </cell>
          <cell r="N345">
            <v>6856.0894999999991</v>
          </cell>
          <cell r="O345" t="str">
            <v>Triangular</v>
          </cell>
          <cell r="P345">
            <v>6163.6216216216217</v>
          </cell>
          <cell r="Q345">
            <v>7311.7273570325515</v>
          </cell>
          <cell r="R345">
            <v>8292.5858563154998</v>
          </cell>
          <cell r="S345" t="str">
            <v>Triangular</v>
          </cell>
          <cell r="T345">
            <v>6163.6216216216217</v>
          </cell>
          <cell r="U345">
            <v>7311.7273570325515</v>
          </cell>
          <cell r="V345">
            <v>8292.5858563154998</v>
          </cell>
          <cell r="W345" t="str">
            <v>Triangular</v>
          </cell>
          <cell r="X345">
            <v>6163.6216216216217</v>
          </cell>
          <cell r="Y345">
            <v>7311.7273570325515</v>
          </cell>
          <cell r="Z345">
            <v>8292.5858563154998</v>
          </cell>
          <cell r="AA345" t="str">
            <v>Triangular</v>
          </cell>
          <cell r="AB345">
            <v>6141.6</v>
          </cell>
          <cell r="AC345">
            <v>7967.4600000000119</v>
          </cell>
          <cell r="AD345">
            <v>8779.2000000000007</v>
          </cell>
          <cell r="AE345" t="str">
            <v>Triangular</v>
          </cell>
          <cell r="AF345">
            <v>6141.6</v>
          </cell>
          <cell r="AG345">
            <v>7967.4600000000119</v>
          </cell>
          <cell r="AH345">
            <v>8779.2000000000007</v>
          </cell>
          <cell r="AI345" t="str">
            <v>Triangular</v>
          </cell>
          <cell r="AJ345">
            <v>6141.6</v>
          </cell>
          <cell r="AK345">
            <v>7967.4600000000119</v>
          </cell>
          <cell r="AL345">
            <v>8779.2000000000007</v>
          </cell>
          <cell r="AM345" t="str">
            <v>Triangular</v>
          </cell>
          <cell r="AN345">
            <v>1594.909090909091</v>
          </cell>
          <cell r="AO345">
            <v>3995.2254545454571</v>
          </cell>
          <cell r="AP345">
            <v>6384.0545454545454</v>
          </cell>
          <cell r="AQ345" t="str">
            <v>Triangular</v>
          </cell>
          <cell r="AR345">
            <v>1594.909090909091</v>
          </cell>
          <cell r="AS345">
            <v>3995.2254545454571</v>
          </cell>
          <cell r="AT345">
            <v>6384.0545454545454</v>
          </cell>
          <cell r="AU345" t="str">
            <v>Triangular</v>
          </cell>
          <cell r="AV345">
            <v>1594.909090909091</v>
          </cell>
          <cell r="AW345">
            <v>3995.2254545454571</v>
          </cell>
          <cell r="AX345">
            <v>6384.0545454545454</v>
          </cell>
          <cell r="AY345" t="str">
            <v>Triangular</v>
          </cell>
          <cell r="AZ345">
            <v>6756.9230769230771</v>
          </cell>
          <cell r="BA345">
            <v>8307.5630769231029</v>
          </cell>
          <cell r="BB345">
            <v>8784</v>
          </cell>
          <cell r="BC345" t="str">
            <v>Triangular</v>
          </cell>
          <cell r="BD345">
            <v>6756.9230769230771</v>
          </cell>
          <cell r="BE345">
            <v>8307.5630769231029</v>
          </cell>
          <cell r="BF345">
            <v>8784</v>
          </cell>
          <cell r="BG345" t="str">
            <v>Triangular</v>
          </cell>
          <cell r="BH345">
            <v>8770.2857142857138</v>
          </cell>
          <cell r="BI345">
            <v>8777.4068571428816</v>
          </cell>
          <cell r="BJ345">
            <v>8784</v>
          </cell>
          <cell r="BK345" t="str">
            <v>Triangular</v>
          </cell>
          <cell r="BL345">
            <v>4388.3999999999996</v>
          </cell>
          <cell r="BM345">
            <v>6349.1255999999894</v>
          </cell>
          <cell r="BN345">
            <v>7900.8</v>
          </cell>
          <cell r="BO345" t="str">
            <v>Triangular</v>
          </cell>
          <cell r="BP345">
            <v>4388.3999999999996</v>
          </cell>
          <cell r="BQ345">
            <v>6349.1255999999894</v>
          </cell>
          <cell r="BR345">
            <v>7900.8</v>
          </cell>
          <cell r="BS345" t="str">
            <v>Triangular</v>
          </cell>
          <cell r="BT345">
            <v>4388.3999999999996</v>
          </cell>
          <cell r="BU345">
            <v>6349.1255999999894</v>
          </cell>
          <cell r="BV345">
            <v>7900.8</v>
          </cell>
          <cell r="BW345" t="str">
            <v>Triangular</v>
          </cell>
          <cell r="BX345">
            <v>4392</v>
          </cell>
          <cell r="BY345">
            <v>7450.9979999999996</v>
          </cell>
          <cell r="BZ345">
            <v>8781</v>
          </cell>
          <cell r="CA345" t="str">
            <v>Triangular</v>
          </cell>
          <cell r="CB345">
            <v>2925.3333333333335</v>
          </cell>
          <cell r="CC345">
            <v>5964.4986666666664</v>
          </cell>
          <cell r="CD345">
            <v>8768</v>
          </cell>
          <cell r="CE345" t="str">
            <v>Triangular</v>
          </cell>
          <cell r="CF345">
            <v>6075.5795357142861</v>
          </cell>
          <cell r="CG345">
            <v>7139.6414344523964</v>
          </cell>
          <cell r="CH345">
            <v>8217.4438412698382</v>
          </cell>
          <cell r="CI345" t="str">
            <v>Triangular</v>
          </cell>
          <cell r="CJ345">
            <v>6075.5795357142861</v>
          </cell>
          <cell r="CK345">
            <v>7139.6414344523964</v>
          </cell>
          <cell r="CL345">
            <v>8217.4438412698382</v>
          </cell>
          <cell r="CM345" t="str">
            <v>Triangular</v>
          </cell>
          <cell r="CN345">
            <v>0</v>
          </cell>
          <cell r="CO345">
            <v>2208.7739999999999</v>
          </cell>
          <cell r="CP345">
            <v>5475</v>
          </cell>
          <cell r="CQ345" t="str">
            <v>Triangular</v>
          </cell>
          <cell r="CR345">
            <v>0</v>
          </cell>
          <cell r="CS345">
            <v>2208.7739999999999</v>
          </cell>
          <cell r="CT345">
            <v>5475</v>
          </cell>
          <cell r="CU345" t="str">
            <v>Triangular</v>
          </cell>
          <cell r="CV345">
            <v>1250.5953571428572</v>
          </cell>
          <cell r="CW345">
            <v>4604.7532714285608</v>
          </cell>
          <cell r="CX345">
            <v>7382.7760714285714</v>
          </cell>
          <cell r="CY345" t="str">
            <v>Triangular</v>
          </cell>
          <cell r="CZ345">
            <v>1250.5953571428572</v>
          </cell>
          <cell r="DA345">
            <v>4604.7532714285608</v>
          </cell>
          <cell r="DB345">
            <v>7382.7760714285714</v>
          </cell>
          <cell r="DC345" t="str">
            <v>Triangular</v>
          </cell>
          <cell r="DD345">
            <v>5482.8</v>
          </cell>
          <cell r="DE345">
            <v>7286.6655000000028</v>
          </cell>
          <cell r="DF345">
            <v>8437.7999999999993</v>
          </cell>
          <cell r="DG345" t="str">
            <v>Triangular</v>
          </cell>
          <cell r="DH345">
            <v>5482.8</v>
          </cell>
          <cell r="DI345">
            <v>7286.6655000000028</v>
          </cell>
          <cell r="DJ345">
            <v>8437.7999999999993</v>
          </cell>
          <cell r="DK345" t="str">
            <v>Triangular</v>
          </cell>
          <cell r="DL345">
            <v>2630.4</v>
          </cell>
          <cell r="DM345">
            <v>5314.4639999999954</v>
          </cell>
          <cell r="DN345">
            <v>7891.2</v>
          </cell>
          <cell r="DO345" t="str">
            <v>Triangular</v>
          </cell>
          <cell r="EB345">
            <v>5826.2488599983644</v>
          </cell>
          <cell r="EC345">
            <v>6303.2780115827636</v>
          </cell>
          <cell r="ED345">
            <v>6725.0930678273362</v>
          </cell>
          <cell r="EE345" t="str">
            <v>Triangular</v>
          </cell>
        </row>
        <row r="346">
          <cell r="E346" t="str">
            <v>2_PD_flare_rate</v>
          </cell>
          <cell r="G346" t="e">
            <v>#NAME?</v>
          </cell>
          <cell r="H346">
            <v>0</v>
          </cell>
          <cell r="I346">
            <v>0</v>
          </cell>
          <cell r="J346">
            <v>0</v>
          </cell>
          <cell r="K346" t="str">
            <v>Uniform</v>
          </cell>
          <cell r="L346">
            <v>0</v>
          </cell>
          <cell r="M346">
            <v>0</v>
          </cell>
          <cell r="N346">
            <v>0</v>
          </cell>
          <cell r="O346" t="str">
            <v>Uniform</v>
          </cell>
          <cell r="P346">
            <v>0</v>
          </cell>
          <cell r="Q346">
            <v>0</v>
          </cell>
          <cell r="R346">
            <v>0</v>
          </cell>
          <cell r="S346" t="str">
            <v>Uniform</v>
          </cell>
          <cell r="T346">
            <v>0</v>
          </cell>
          <cell r="U346">
            <v>0</v>
          </cell>
          <cell r="V346">
            <v>0</v>
          </cell>
          <cell r="W346" t="str">
            <v>Uniform</v>
          </cell>
          <cell r="X346">
            <v>0</v>
          </cell>
          <cell r="Y346">
            <v>0</v>
          </cell>
          <cell r="Z346">
            <v>0</v>
          </cell>
          <cell r="AA346" t="str">
            <v>Uniform</v>
          </cell>
          <cell r="AB346">
            <v>0</v>
          </cell>
          <cell r="AC346">
            <v>0</v>
          </cell>
          <cell r="AD346">
            <v>0</v>
          </cell>
          <cell r="AE346" t="str">
            <v>Uniform</v>
          </cell>
          <cell r="AF346">
            <v>0</v>
          </cell>
          <cell r="AG346">
            <v>0</v>
          </cell>
          <cell r="AH346">
            <v>0</v>
          </cell>
          <cell r="AI346" t="str">
            <v>Uniform</v>
          </cell>
          <cell r="AJ346">
            <v>0</v>
          </cell>
          <cell r="AK346">
            <v>0</v>
          </cell>
          <cell r="AL346">
            <v>0</v>
          </cell>
          <cell r="AM346" t="str">
            <v>Uniform</v>
          </cell>
          <cell r="AN346">
            <v>0</v>
          </cell>
          <cell r="AO346">
            <v>0</v>
          </cell>
          <cell r="AP346">
            <v>0</v>
          </cell>
          <cell r="AQ346" t="str">
            <v>Uniform</v>
          </cell>
          <cell r="AR346">
            <v>0</v>
          </cell>
          <cell r="AS346">
            <v>0</v>
          </cell>
          <cell r="AT346">
            <v>0</v>
          </cell>
          <cell r="AU346" t="str">
            <v>Uniform</v>
          </cell>
          <cell r="AV346">
            <v>0</v>
          </cell>
          <cell r="AW346">
            <v>0</v>
          </cell>
          <cell r="AX346">
            <v>0</v>
          </cell>
          <cell r="AY346" t="str">
            <v>Uniform</v>
          </cell>
          <cell r="AZ346">
            <v>0</v>
          </cell>
          <cell r="BA346">
            <v>0</v>
          </cell>
          <cell r="BB346">
            <v>0</v>
          </cell>
          <cell r="BC346" t="str">
            <v>Uniform</v>
          </cell>
          <cell r="BD346">
            <v>0</v>
          </cell>
          <cell r="BE346">
            <v>0</v>
          </cell>
          <cell r="BF346">
            <v>0</v>
          </cell>
          <cell r="BG346" t="str">
            <v>Uniform</v>
          </cell>
          <cell r="BH346">
            <v>0</v>
          </cell>
          <cell r="BI346">
            <v>0</v>
          </cell>
          <cell r="BJ346">
            <v>0</v>
          </cell>
          <cell r="BK346" t="str">
            <v>Uniform</v>
          </cell>
          <cell r="BL346">
            <v>0</v>
          </cell>
          <cell r="BM346">
            <v>0</v>
          </cell>
          <cell r="BN346">
            <v>0</v>
          </cell>
          <cell r="BO346" t="str">
            <v>Uniform</v>
          </cell>
          <cell r="BP346">
            <v>0</v>
          </cell>
          <cell r="BQ346">
            <v>0</v>
          </cell>
          <cell r="BR346">
            <v>0</v>
          </cell>
          <cell r="BS346" t="str">
            <v>Uniform</v>
          </cell>
          <cell r="BT346">
            <v>0</v>
          </cell>
          <cell r="BU346">
            <v>0</v>
          </cell>
          <cell r="BV346">
            <v>0</v>
          </cell>
          <cell r="BW346" t="str">
            <v>Uniform</v>
          </cell>
          <cell r="BX346">
            <v>0</v>
          </cell>
          <cell r="BY346">
            <v>0</v>
          </cell>
          <cell r="BZ346">
            <v>0</v>
          </cell>
          <cell r="CA346" t="str">
            <v>Uniform</v>
          </cell>
          <cell r="CB346">
            <v>0</v>
          </cell>
          <cell r="CC346">
            <v>0</v>
          </cell>
          <cell r="CD346">
            <v>0</v>
          </cell>
          <cell r="CE346" t="str">
            <v>Uniform</v>
          </cell>
          <cell r="CF346">
            <v>0</v>
          </cell>
          <cell r="CG346">
            <v>0</v>
          </cell>
          <cell r="CH346">
            <v>0</v>
          </cell>
          <cell r="CI346" t="str">
            <v>Uniform</v>
          </cell>
          <cell r="CJ346">
            <v>0</v>
          </cell>
          <cell r="CK346">
            <v>0</v>
          </cell>
          <cell r="CL346">
            <v>0</v>
          </cell>
          <cell r="CM346" t="str">
            <v>Uniform</v>
          </cell>
          <cell r="CN346">
            <v>0</v>
          </cell>
          <cell r="CO346">
            <v>0</v>
          </cell>
          <cell r="CP346">
            <v>0</v>
          </cell>
          <cell r="CQ346" t="str">
            <v>Uniform</v>
          </cell>
          <cell r="CR346">
            <v>0</v>
          </cell>
          <cell r="CS346">
            <v>0</v>
          </cell>
          <cell r="CT346">
            <v>0</v>
          </cell>
          <cell r="CU346" t="str">
            <v>Uniform</v>
          </cell>
          <cell r="CV346">
            <v>0</v>
          </cell>
          <cell r="CW346">
            <v>0</v>
          </cell>
          <cell r="CX346">
            <v>0</v>
          </cell>
          <cell r="CY346" t="str">
            <v>Uniform</v>
          </cell>
          <cell r="CZ346">
            <v>0</v>
          </cell>
          <cell r="DA346">
            <v>0</v>
          </cell>
          <cell r="DB346">
            <v>0</v>
          </cell>
          <cell r="DC346" t="str">
            <v>Uniform</v>
          </cell>
          <cell r="DD346">
            <v>0</v>
          </cell>
          <cell r="DE346">
            <v>0</v>
          </cell>
          <cell r="DF346">
            <v>0</v>
          </cell>
          <cell r="DG346" t="str">
            <v>Uniform</v>
          </cell>
          <cell r="DH346">
            <v>0</v>
          </cell>
          <cell r="DI346">
            <v>0</v>
          </cell>
          <cell r="DJ346">
            <v>0</v>
          </cell>
          <cell r="DK346" t="str">
            <v>Uniform</v>
          </cell>
          <cell r="DL346">
            <v>0</v>
          </cell>
          <cell r="DM346">
            <v>0</v>
          </cell>
          <cell r="DN346">
            <v>0</v>
          </cell>
          <cell r="DO346" t="str">
            <v>Uniform</v>
          </cell>
          <cell r="EB346">
            <v>0</v>
          </cell>
          <cell r="EC346">
            <v>0</v>
          </cell>
          <cell r="ED346">
            <v>0</v>
          </cell>
          <cell r="EE346" t="str">
            <v>Uniform</v>
          </cell>
        </row>
        <row r="347">
          <cell r="E347" t="str">
            <v>2_PD_flare_eff</v>
          </cell>
          <cell r="G347" t="e">
            <v>#NAME?</v>
          </cell>
          <cell r="H347">
            <v>0</v>
          </cell>
          <cell r="I347">
            <v>0</v>
          </cell>
          <cell r="J347">
            <v>0</v>
          </cell>
          <cell r="K347" t="str">
            <v>Uniform</v>
          </cell>
          <cell r="L347">
            <v>0</v>
          </cell>
          <cell r="M347">
            <v>0</v>
          </cell>
          <cell r="N347">
            <v>0</v>
          </cell>
          <cell r="O347" t="str">
            <v>Uniform</v>
          </cell>
          <cell r="P347">
            <v>0</v>
          </cell>
          <cell r="Q347">
            <v>0</v>
          </cell>
          <cell r="R347">
            <v>0</v>
          </cell>
          <cell r="S347" t="str">
            <v>Uniform</v>
          </cell>
          <cell r="T347">
            <v>0</v>
          </cell>
          <cell r="U347">
            <v>0</v>
          </cell>
          <cell r="V347">
            <v>0</v>
          </cell>
          <cell r="W347" t="str">
            <v>Uniform</v>
          </cell>
          <cell r="X347">
            <v>0</v>
          </cell>
          <cell r="Y347">
            <v>0</v>
          </cell>
          <cell r="Z347">
            <v>0</v>
          </cell>
          <cell r="AA347" t="str">
            <v>Uniform</v>
          </cell>
          <cell r="AB347">
            <v>0</v>
          </cell>
          <cell r="AC347">
            <v>0</v>
          </cell>
          <cell r="AD347">
            <v>0</v>
          </cell>
          <cell r="AE347" t="str">
            <v>Uniform</v>
          </cell>
          <cell r="AF347">
            <v>0</v>
          </cell>
          <cell r="AG347">
            <v>0</v>
          </cell>
          <cell r="AH347">
            <v>0</v>
          </cell>
          <cell r="AI347" t="str">
            <v>Uniform</v>
          </cell>
          <cell r="AJ347">
            <v>0</v>
          </cell>
          <cell r="AK347">
            <v>0</v>
          </cell>
          <cell r="AL347">
            <v>0</v>
          </cell>
          <cell r="AM347" t="str">
            <v>Uniform</v>
          </cell>
          <cell r="AN347">
            <v>0</v>
          </cell>
          <cell r="AO347">
            <v>0</v>
          </cell>
          <cell r="AP347">
            <v>0</v>
          </cell>
          <cell r="AQ347" t="str">
            <v>Uniform</v>
          </cell>
          <cell r="AR347">
            <v>0</v>
          </cell>
          <cell r="AS347">
            <v>0</v>
          </cell>
          <cell r="AT347">
            <v>0</v>
          </cell>
          <cell r="AU347" t="str">
            <v>Uniform</v>
          </cell>
          <cell r="AV347">
            <v>0</v>
          </cell>
          <cell r="AW347">
            <v>0</v>
          </cell>
          <cell r="AX347">
            <v>0</v>
          </cell>
          <cell r="AY347" t="str">
            <v>Uniform</v>
          </cell>
          <cell r="AZ347">
            <v>0</v>
          </cell>
          <cell r="BA347">
            <v>0</v>
          </cell>
          <cell r="BB347">
            <v>0</v>
          </cell>
          <cell r="BC347" t="str">
            <v>Uniform</v>
          </cell>
          <cell r="BD347">
            <v>0</v>
          </cell>
          <cell r="BE347">
            <v>0</v>
          </cell>
          <cell r="BF347">
            <v>0</v>
          </cell>
          <cell r="BG347" t="str">
            <v>Uniform</v>
          </cell>
          <cell r="BH347">
            <v>0</v>
          </cell>
          <cell r="BI347">
            <v>0</v>
          </cell>
          <cell r="BJ347">
            <v>0</v>
          </cell>
          <cell r="BK347" t="str">
            <v>Uniform</v>
          </cell>
          <cell r="BL347">
            <v>0</v>
          </cell>
          <cell r="BM347">
            <v>0</v>
          </cell>
          <cell r="BN347">
            <v>0</v>
          </cell>
          <cell r="BO347" t="str">
            <v>Uniform</v>
          </cell>
          <cell r="BP347">
            <v>0</v>
          </cell>
          <cell r="BQ347">
            <v>0</v>
          </cell>
          <cell r="BR347">
            <v>0</v>
          </cell>
          <cell r="BS347" t="str">
            <v>Uniform</v>
          </cell>
          <cell r="BT347">
            <v>0</v>
          </cell>
          <cell r="BU347">
            <v>0</v>
          </cell>
          <cell r="BV347">
            <v>0</v>
          </cell>
          <cell r="BW347" t="str">
            <v>Uniform</v>
          </cell>
          <cell r="BX347">
            <v>0</v>
          </cell>
          <cell r="BY347">
            <v>0</v>
          </cell>
          <cell r="BZ347">
            <v>0</v>
          </cell>
          <cell r="CA347" t="str">
            <v>Uniform</v>
          </cell>
          <cell r="CB347">
            <v>0</v>
          </cell>
          <cell r="CC347">
            <v>0</v>
          </cell>
          <cell r="CD347">
            <v>0</v>
          </cell>
          <cell r="CE347" t="str">
            <v>Uniform</v>
          </cell>
          <cell r="CF347">
            <v>0</v>
          </cell>
          <cell r="CG347">
            <v>0</v>
          </cell>
          <cell r="CH347">
            <v>0</v>
          </cell>
          <cell r="CI347" t="str">
            <v>Uniform</v>
          </cell>
          <cell r="CJ347">
            <v>0</v>
          </cell>
          <cell r="CK347">
            <v>0</v>
          </cell>
          <cell r="CL347">
            <v>0</v>
          </cell>
          <cell r="CM347" t="str">
            <v>Uniform</v>
          </cell>
          <cell r="CN347">
            <v>0</v>
          </cell>
          <cell r="CO347">
            <v>0</v>
          </cell>
          <cell r="CP347">
            <v>0</v>
          </cell>
          <cell r="CQ347" t="str">
            <v>Uniform</v>
          </cell>
          <cell r="CR347">
            <v>0</v>
          </cell>
          <cell r="CS347">
            <v>0</v>
          </cell>
          <cell r="CT347">
            <v>0</v>
          </cell>
          <cell r="CU347" t="str">
            <v>Uniform</v>
          </cell>
          <cell r="CV347">
            <v>0</v>
          </cell>
          <cell r="CW347">
            <v>0</v>
          </cell>
          <cell r="CX347">
            <v>0</v>
          </cell>
          <cell r="CY347" t="str">
            <v>Uniform</v>
          </cell>
          <cell r="CZ347">
            <v>0</v>
          </cell>
          <cell r="DA347">
            <v>0</v>
          </cell>
          <cell r="DB347">
            <v>0</v>
          </cell>
          <cell r="DC347" t="str">
            <v>Uniform</v>
          </cell>
          <cell r="DD347">
            <v>0</v>
          </cell>
          <cell r="DE347">
            <v>0</v>
          </cell>
          <cell r="DF347">
            <v>0</v>
          </cell>
          <cell r="DG347" t="str">
            <v>Uniform</v>
          </cell>
          <cell r="DH347">
            <v>0</v>
          </cell>
          <cell r="DI347">
            <v>0</v>
          </cell>
          <cell r="DJ347">
            <v>0</v>
          </cell>
          <cell r="DK347" t="str">
            <v>Uniform</v>
          </cell>
          <cell r="DL347">
            <v>0</v>
          </cell>
          <cell r="DM347">
            <v>0</v>
          </cell>
          <cell r="DN347">
            <v>0</v>
          </cell>
          <cell r="DO347" t="str">
            <v>Uniform</v>
          </cell>
          <cell r="EB347">
            <v>0</v>
          </cell>
          <cell r="EC347">
            <v>0</v>
          </cell>
          <cell r="ED347">
            <v>0</v>
          </cell>
          <cell r="EE347" t="str">
            <v>Uniform</v>
          </cell>
        </row>
        <row r="348">
          <cell r="E348" t="str">
            <v>2_PPump_cnt</v>
          </cell>
          <cell r="F348" t="str">
            <v>count</v>
          </cell>
          <cell r="G348" t="e">
            <v>#NAME?</v>
          </cell>
          <cell r="H348">
            <v>14.027142857142858</v>
          </cell>
          <cell r="I348">
            <v>26.0123142857143</v>
          </cell>
          <cell r="J348">
            <v>48.489285714285714</v>
          </cell>
          <cell r="K348" t="str">
            <v>Triangular</v>
          </cell>
          <cell r="L348">
            <v>14.027142857142858</v>
          </cell>
          <cell r="M348">
            <v>26.0123142857143</v>
          </cell>
          <cell r="N348">
            <v>48.489285714285714</v>
          </cell>
          <cell r="O348" t="str">
            <v>Triangular</v>
          </cell>
          <cell r="P348">
            <v>192.50945945945946</v>
          </cell>
          <cell r="Q348">
            <v>392.11024324324319</v>
          </cell>
          <cell r="R348">
            <v>606.52972972972964</v>
          </cell>
          <cell r="S348" t="str">
            <v>Triangular</v>
          </cell>
          <cell r="T348">
            <v>192.50945945945946</v>
          </cell>
          <cell r="U348">
            <v>392.11024324324319</v>
          </cell>
          <cell r="V348">
            <v>606.52972972972964</v>
          </cell>
          <cell r="W348" t="str">
            <v>Triangular</v>
          </cell>
          <cell r="X348">
            <v>192.50945945945946</v>
          </cell>
          <cell r="Y348">
            <v>392.11024324324319</v>
          </cell>
          <cell r="Z348">
            <v>606.52972972972964</v>
          </cell>
          <cell r="AA348" t="str">
            <v>Triangular</v>
          </cell>
          <cell r="AB348">
            <v>86.392500000000013</v>
          </cell>
          <cell r="AC348">
            <v>259.22119999999984</v>
          </cell>
          <cell r="AD348">
            <v>455.90749999999997</v>
          </cell>
          <cell r="AE348" t="str">
            <v>Triangular</v>
          </cell>
          <cell r="AF348">
            <v>86.392500000000013</v>
          </cell>
          <cell r="AG348">
            <v>259.22119999999984</v>
          </cell>
          <cell r="AH348">
            <v>455.90749999999997</v>
          </cell>
          <cell r="AI348" t="str">
            <v>Triangular</v>
          </cell>
          <cell r="AJ348">
            <v>86.392500000000013</v>
          </cell>
          <cell r="AK348">
            <v>259.22119999999984</v>
          </cell>
          <cell r="AL348">
            <v>455.90749999999997</v>
          </cell>
          <cell r="AM348" t="str">
            <v>Triangular</v>
          </cell>
          <cell r="AN348">
            <v>71.543181818181822</v>
          </cell>
          <cell r="AO348">
            <v>118.64745454545439</v>
          </cell>
          <cell r="AP348">
            <v>167.11363636363635</v>
          </cell>
          <cell r="AQ348" t="str">
            <v>Triangular</v>
          </cell>
          <cell r="AR348">
            <v>71.543181818181822</v>
          </cell>
          <cell r="AS348">
            <v>118.64745454545439</v>
          </cell>
          <cell r="AT348">
            <v>167.11363636363635</v>
          </cell>
          <cell r="AU348" t="str">
            <v>Triangular</v>
          </cell>
          <cell r="AV348">
            <v>71.543181818181822</v>
          </cell>
          <cell r="AW348">
            <v>118.64745454545439</v>
          </cell>
          <cell r="AX348">
            <v>167.11363636363635</v>
          </cell>
          <cell r="AY348" t="str">
            <v>Triangular</v>
          </cell>
          <cell r="AZ348">
            <v>112.26538461538462</v>
          </cell>
          <cell r="BA348">
            <v>200.45015384615348</v>
          </cell>
          <cell r="BB348">
            <v>291.15384615384613</v>
          </cell>
          <cell r="BC348" t="str">
            <v>Triangular</v>
          </cell>
          <cell r="BD348">
            <v>112.26538461538462</v>
          </cell>
          <cell r="BE348">
            <v>200.45015384615348</v>
          </cell>
          <cell r="BF348">
            <v>291.15384615384613</v>
          </cell>
          <cell r="BG348" t="str">
            <v>Triangular</v>
          </cell>
          <cell r="BH348">
            <v>0</v>
          </cell>
          <cell r="BI348">
            <v>1.6328571428571514</v>
          </cell>
          <cell r="BJ348">
            <v>5.1428571428571432</v>
          </cell>
          <cell r="BK348" t="str">
            <v>Triangular</v>
          </cell>
          <cell r="BL348">
            <v>50.793749999999996</v>
          </cell>
          <cell r="BM348">
            <v>249.13164999999989</v>
          </cell>
          <cell r="BN348">
            <v>533.3337499999999</v>
          </cell>
          <cell r="BO348" t="str">
            <v>Triangular</v>
          </cell>
          <cell r="BP348">
            <v>50.793749999999996</v>
          </cell>
          <cell r="BQ348">
            <v>249.13164999999989</v>
          </cell>
          <cell r="BR348">
            <v>533.3337499999999</v>
          </cell>
          <cell r="BS348" t="str">
            <v>Triangular</v>
          </cell>
          <cell r="BT348">
            <v>50.793749999999996</v>
          </cell>
          <cell r="BU348">
            <v>249.13164999999989</v>
          </cell>
          <cell r="BV348">
            <v>533.3337499999999</v>
          </cell>
          <cell r="BW348" t="str">
            <v>Triangular</v>
          </cell>
          <cell r="BX348">
            <v>19.246874999999999</v>
          </cell>
          <cell r="BY348">
            <v>62.982750000000003</v>
          </cell>
          <cell r="BZ348">
            <v>115.375</v>
          </cell>
          <cell r="CA348" t="str">
            <v>Triangular</v>
          </cell>
          <cell r="CB348">
            <v>14.216666666666667</v>
          </cell>
          <cell r="CC348">
            <v>43.000666666666675</v>
          </cell>
          <cell r="CD348">
            <v>77.11944444444444</v>
          </cell>
          <cell r="CE348" t="str">
            <v>Triangular</v>
          </cell>
          <cell r="CF348">
            <v>27.914583333333333</v>
          </cell>
          <cell r="CG348">
            <v>115.98305555555555</v>
          </cell>
          <cell r="CH348">
            <v>233.91944444444442</v>
          </cell>
          <cell r="CI348" t="str">
            <v>Triangular</v>
          </cell>
          <cell r="CJ348">
            <v>27.914583333333333</v>
          </cell>
          <cell r="CK348">
            <v>115.98305555555555</v>
          </cell>
          <cell r="CL348">
            <v>233.91944444444442</v>
          </cell>
          <cell r="CM348" t="str">
            <v>Triangular</v>
          </cell>
          <cell r="CN348">
            <v>2.25</v>
          </cell>
          <cell r="CO348">
            <v>7.1766249999999996</v>
          </cell>
          <cell r="CP348">
            <v>17.5</v>
          </cell>
          <cell r="CQ348" t="str">
            <v>Triangular</v>
          </cell>
          <cell r="CR348">
            <v>2.25</v>
          </cell>
          <cell r="CS348">
            <v>7.1766249999999996</v>
          </cell>
          <cell r="CT348">
            <v>17.5</v>
          </cell>
          <cell r="CU348" t="str">
            <v>Triangular</v>
          </cell>
          <cell r="CV348">
            <v>51.714285714285715</v>
          </cell>
          <cell r="CW348">
            <v>71.757000000000033</v>
          </cell>
          <cell r="CX348">
            <v>89.571428571428569</v>
          </cell>
          <cell r="CY348" t="str">
            <v>Triangular</v>
          </cell>
          <cell r="CZ348">
            <v>51.714285714285715</v>
          </cell>
          <cell r="DA348">
            <v>71.757000000000033</v>
          </cell>
          <cell r="DB348">
            <v>89.571428571428569</v>
          </cell>
          <cell r="DC348" t="str">
            <v>Triangular</v>
          </cell>
          <cell r="DD348">
            <v>23.8</v>
          </cell>
          <cell r="DE348">
            <v>54.625899999999916</v>
          </cell>
          <cell r="DF348">
            <v>84.7</v>
          </cell>
          <cell r="DG348" t="str">
            <v>Triangular</v>
          </cell>
          <cell r="DH348">
            <v>23.8</v>
          </cell>
          <cell r="DI348">
            <v>54.625899999999916</v>
          </cell>
          <cell r="DJ348">
            <v>84.7</v>
          </cell>
          <cell r="DK348" t="str">
            <v>Triangular</v>
          </cell>
          <cell r="DL348">
            <v>0.7</v>
          </cell>
          <cell r="DM348">
            <v>2.0255000000000005</v>
          </cell>
          <cell r="DN348">
            <v>4.9000000000000004</v>
          </cell>
          <cell r="DO348" t="str">
            <v>Triangular</v>
          </cell>
          <cell r="EB348">
            <v>75.509364261168386</v>
          </cell>
          <cell r="EC348">
            <v>107.9383951890035</v>
          </cell>
          <cell r="ED348">
            <v>145.80764604810997</v>
          </cell>
          <cell r="EE348" t="str">
            <v>Triangular</v>
          </cell>
        </row>
        <row r="349">
          <cell r="E349" t="str">
            <v>2_PPump_hrs</v>
          </cell>
          <cell r="F349" t="str">
            <v>hours</v>
          </cell>
          <cell r="G349" t="e">
            <v>#NAME?</v>
          </cell>
          <cell r="H349">
            <v>2118.3655832894997</v>
          </cell>
          <cell r="I349">
            <v>3142.9182604246162</v>
          </cell>
          <cell r="J349">
            <v>4269.0174857162137</v>
          </cell>
          <cell r="K349" t="str">
            <v>Triangular</v>
          </cell>
          <cell r="L349">
            <v>2118.3655832894997</v>
          </cell>
          <cell r="M349">
            <v>3142.9182604246162</v>
          </cell>
          <cell r="N349">
            <v>4269.0174857162137</v>
          </cell>
          <cell r="O349" t="str">
            <v>Triangular</v>
          </cell>
          <cell r="P349">
            <v>4980.0614418918913</v>
          </cell>
          <cell r="Q349">
            <v>6164.6481235675647</v>
          </cell>
          <cell r="R349">
            <v>7310.3587567567556</v>
          </cell>
          <cell r="S349" t="str">
            <v>Triangular</v>
          </cell>
          <cell r="T349">
            <v>4980.0614418918913</v>
          </cell>
          <cell r="U349">
            <v>6164.6481235675647</v>
          </cell>
          <cell r="V349">
            <v>7310.3587567567556</v>
          </cell>
          <cell r="W349" t="str">
            <v>Triangular</v>
          </cell>
          <cell r="X349">
            <v>4980.0614418918913</v>
          </cell>
          <cell r="Y349">
            <v>6164.6481235675647</v>
          </cell>
          <cell r="Z349">
            <v>7310.3587567567556</v>
          </cell>
          <cell r="AA349" t="str">
            <v>Triangular</v>
          </cell>
          <cell r="AB349">
            <v>4836.8999999999996</v>
          </cell>
          <cell r="AC349">
            <v>6576.8927999999987</v>
          </cell>
          <cell r="AD349">
            <v>8341.2000000000007</v>
          </cell>
          <cell r="AE349" t="str">
            <v>Triangular</v>
          </cell>
          <cell r="AF349">
            <v>4836.8999999999996</v>
          </cell>
          <cell r="AG349">
            <v>6576.8927999999987</v>
          </cell>
          <cell r="AH349">
            <v>8341.2000000000007</v>
          </cell>
          <cell r="AI349" t="str">
            <v>Triangular</v>
          </cell>
          <cell r="AJ349">
            <v>4836.8999999999996</v>
          </cell>
          <cell r="AK349">
            <v>6576.8927999999987</v>
          </cell>
          <cell r="AL349">
            <v>8341.2000000000007</v>
          </cell>
          <cell r="AM349" t="str">
            <v>Triangular</v>
          </cell>
          <cell r="AN349">
            <v>4790.181818181818</v>
          </cell>
          <cell r="AO349">
            <v>7242.7898181818255</v>
          </cell>
          <cell r="AP349">
            <v>8777.454545454546</v>
          </cell>
          <cell r="AQ349" t="str">
            <v>Triangular</v>
          </cell>
          <cell r="AR349">
            <v>4790.181818181818</v>
          </cell>
          <cell r="AS349">
            <v>7242.7898181818255</v>
          </cell>
          <cell r="AT349">
            <v>8777.454545454546</v>
          </cell>
          <cell r="AU349" t="str">
            <v>Triangular</v>
          </cell>
          <cell r="AV349">
            <v>4790.181818181818</v>
          </cell>
          <cell r="AW349">
            <v>7242.7898181818255</v>
          </cell>
          <cell r="AX349">
            <v>8777.454545454546</v>
          </cell>
          <cell r="AY349" t="str">
            <v>Triangular</v>
          </cell>
          <cell r="AZ349">
            <v>5403.6923076923076</v>
          </cell>
          <cell r="BA349">
            <v>7200.7606153846036</v>
          </cell>
          <cell r="BB349">
            <v>8784</v>
          </cell>
          <cell r="BC349" t="str">
            <v>Triangular</v>
          </cell>
          <cell r="BD349">
            <v>5403.6923076923076</v>
          </cell>
          <cell r="BE349">
            <v>7200.7606153846036</v>
          </cell>
          <cell r="BF349">
            <v>8784</v>
          </cell>
          <cell r="BG349" t="str">
            <v>Triangular</v>
          </cell>
          <cell r="BH349">
            <v>1251.4285714285713</v>
          </cell>
          <cell r="BI349">
            <v>4250.0468571428528</v>
          </cell>
          <cell r="BJ349">
            <v>7518.8571428571431</v>
          </cell>
          <cell r="BK349" t="str">
            <v>Triangular</v>
          </cell>
          <cell r="BL349">
            <v>4163.82857143</v>
          </cell>
          <cell r="BM349">
            <v>5945.2788000005012</v>
          </cell>
          <cell r="BN349">
            <v>7563.5442857150001</v>
          </cell>
          <cell r="BO349" t="str">
            <v>Triangular</v>
          </cell>
          <cell r="BP349">
            <v>4163.82857143</v>
          </cell>
          <cell r="BQ349">
            <v>5945.2788000005012</v>
          </cell>
          <cell r="BR349">
            <v>7563.5442857150001</v>
          </cell>
          <cell r="BS349" t="str">
            <v>Triangular</v>
          </cell>
          <cell r="BT349">
            <v>4163.82857143</v>
          </cell>
          <cell r="BU349">
            <v>5945.2788000005012</v>
          </cell>
          <cell r="BV349">
            <v>7563.5442857150001</v>
          </cell>
          <cell r="BW349" t="str">
            <v>Triangular</v>
          </cell>
          <cell r="BX349">
            <v>4355.7750000000015</v>
          </cell>
          <cell r="BY349">
            <v>6702.7380000000003</v>
          </cell>
          <cell r="BZ349">
            <v>8781</v>
          </cell>
          <cell r="CA349" t="str">
            <v>Triangular</v>
          </cell>
          <cell r="CB349">
            <v>5842.666666666667</v>
          </cell>
          <cell r="CC349">
            <v>7886.7306666666755</v>
          </cell>
          <cell r="CD349">
            <v>8773.3333333333339</v>
          </cell>
          <cell r="CE349" t="str">
            <v>Triangular</v>
          </cell>
          <cell r="CF349">
            <v>7299.4665597222229</v>
          </cell>
          <cell r="CG349">
            <v>8092.9760849950035</v>
          </cell>
          <cell r="CH349">
            <v>8758.9173652777772</v>
          </cell>
          <cell r="CI349" t="str">
            <v>Triangular</v>
          </cell>
          <cell r="CJ349">
            <v>7299.4665597222229</v>
          </cell>
          <cell r="CK349">
            <v>8092.9760849950035</v>
          </cell>
          <cell r="CL349">
            <v>8758.9173652777772</v>
          </cell>
          <cell r="CM349" t="str">
            <v>Triangular</v>
          </cell>
          <cell r="CN349">
            <v>1095</v>
          </cell>
          <cell r="CO349">
            <v>3951.8510000000001</v>
          </cell>
          <cell r="CP349">
            <v>6576</v>
          </cell>
          <cell r="CQ349" t="str">
            <v>Triangular</v>
          </cell>
          <cell r="CR349">
            <v>1095</v>
          </cell>
          <cell r="CS349">
            <v>3951.8510000000001</v>
          </cell>
          <cell r="CT349">
            <v>6576</v>
          </cell>
          <cell r="CU349" t="str">
            <v>Triangular</v>
          </cell>
          <cell r="CV349">
            <v>7375.2749619428569</v>
          </cell>
          <cell r="CW349">
            <v>8369.5829034456692</v>
          </cell>
          <cell r="CX349">
            <v>8760.0857142857149</v>
          </cell>
          <cell r="CY349" t="str">
            <v>Triangular</v>
          </cell>
          <cell r="CZ349">
            <v>7375.2749619428569</v>
          </cell>
          <cell r="DA349">
            <v>8369.5829034456692</v>
          </cell>
          <cell r="DB349">
            <v>8760.0857142857149</v>
          </cell>
          <cell r="DC349" t="str">
            <v>Triangular</v>
          </cell>
          <cell r="DD349">
            <v>2190</v>
          </cell>
          <cell r="DE349">
            <v>4222.673799999975</v>
          </cell>
          <cell r="DF349">
            <v>6570</v>
          </cell>
          <cell r="DG349" t="str">
            <v>Triangular</v>
          </cell>
          <cell r="DH349">
            <v>2190</v>
          </cell>
          <cell r="DI349">
            <v>4222.673799999975</v>
          </cell>
          <cell r="DJ349">
            <v>6570</v>
          </cell>
          <cell r="DK349" t="str">
            <v>Triangular</v>
          </cell>
          <cell r="DL349">
            <v>1752</v>
          </cell>
          <cell r="DM349">
            <v>3778.3979999999851</v>
          </cell>
          <cell r="DN349">
            <v>5708.4</v>
          </cell>
          <cell r="DO349" t="str">
            <v>Triangular</v>
          </cell>
          <cell r="EB349">
            <v>5148.2930551926211</v>
          </cell>
          <cell r="EC349">
            <v>5643.5794816284761</v>
          </cell>
          <cell r="ED349">
            <v>6089.8145502565221</v>
          </cell>
          <cell r="EE349" t="str">
            <v>Triangular</v>
          </cell>
        </row>
        <row r="350">
          <cell r="E350" t="str">
            <v>2_PPump_flare_rate</v>
          </cell>
          <cell r="G350" t="e">
            <v>#NAME?</v>
          </cell>
          <cell r="H350">
            <v>0</v>
          </cell>
          <cell r="I350">
            <v>0</v>
          </cell>
          <cell r="J350">
            <v>0</v>
          </cell>
          <cell r="K350" t="str">
            <v>Uniform</v>
          </cell>
          <cell r="L350">
            <v>0</v>
          </cell>
          <cell r="M350">
            <v>0</v>
          </cell>
          <cell r="N350">
            <v>0</v>
          </cell>
          <cell r="O350" t="str">
            <v>Uniform</v>
          </cell>
          <cell r="P350">
            <v>0</v>
          </cell>
          <cell r="Q350">
            <v>0</v>
          </cell>
          <cell r="R350">
            <v>0</v>
          </cell>
          <cell r="S350" t="str">
            <v>Uniform</v>
          </cell>
          <cell r="T350">
            <v>0</v>
          </cell>
          <cell r="U350">
            <v>0</v>
          </cell>
          <cell r="V350">
            <v>0</v>
          </cell>
          <cell r="W350" t="str">
            <v>Uniform</v>
          </cell>
          <cell r="X350">
            <v>0</v>
          </cell>
          <cell r="Y350">
            <v>0</v>
          </cell>
          <cell r="Z350">
            <v>0</v>
          </cell>
          <cell r="AA350" t="str">
            <v>Uniform</v>
          </cell>
          <cell r="AB350">
            <v>0</v>
          </cell>
          <cell r="AC350">
            <v>0</v>
          </cell>
          <cell r="AD350">
            <v>0</v>
          </cell>
          <cell r="AE350" t="str">
            <v>Uniform</v>
          </cell>
          <cell r="AF350">
            <v>0</v>
          </cell>
          <cell r="AG350">
            <v>0</v>
          </cell>
          <cell r="AH350">
            <v>0</v>
          </cell>
          <cell r="AI350" t="str">
            <v>Uniform</v>
          </cell>
          <cell r="AJ350">
            <v>0</v>
          </cell>
          <cell r="AK350">
            <v>0</v>
          </cell>
          <cell r="AL350">
            <v>0</v>
          </cell>
          <cell r="AM350" t="str">
            <v>Uniform</v>
          </cell>
          <cell r="AN350">
            <v>0</v>
          </cell>
          <cell r="AO350">
            <v>0</v>
          </cell>
          <cell r="AP350">
            <v>0</v>
          </cell>
          <cell r="AQ350" t="str">
            <v>Uniform</v>
          </cell>
          <cell r="AR350">
            <v>0</v>
          </cell>
          <cell r="AS350">
            <v>0</v>
          </cell>
          <cell r="AT350">
            <v>0</v>
          </cell>
          <cell r="AU350" t="str">
            <v>Uniform</v>
          </cell>
          <cell r="AV350">
            <v>0</v>
          </cell>
          <cell r="AW350">
            <v>0</v>
          </cell>
          <cell r="AX350">
            <v>0</v>
          </cell>
          <cell r="AY350" t="str">
            <v>Uniform</v>
          </cell>
          <cell r="AZ350">
            <v>0</v>
          </cell>
          <cell r="BA350">
            <v>0</v>
          </cell>
          <cell r="BB350">
            <v>0</v>
          </cell>
          <cell r="BC350" t="str">
            <v>Uniform</v>
          </cell>
          <cell r="BD350">
            <v>0</v>
          </cell>
          <cell r="BE350">
            <v>0</v>
          </cell>
          <cell r="BF350">
            <v>0</v>
          </cell>
          <cell r="BG350" t="str">
            <v>Uniform</v>
          </cell>
          <cell r="BH350">
            <v>0</v>
          </cell>
          <cell r="BI350">
            <v>0</v>
          </cell>
          <cell r="BJ350">
            <v>0</v>
          </cell>
          <cell r="BK350" t="str">
            <v>Uniform</v>
          </cell>
          <cell r="BL350">
            <v>0</v>
          </cell>
          <cell r="BM350">
            <v>0</v>
          </cell>
          <cell r="BN350">
            <v>0</v>
          </cell>
          <cell r="BO350" t="str">
            <v>Uniform</v>
          </cell>
          <cell r="BP350">
            <v>0</v>
          </cell>
          <cell r="BQ350">
            <v>0</v>
          </cell>
          <cell r="BR350">
            <v>0</v>
          </cell>
          <cell r="BS350" t="str">
            <v>Uniform</v>
          </cell>
          <cell r="BT350">
            <v>0</v>
          </cell>
          <cell r="BU350">
            <v>0</v>
          </cell>
          <cell r="BV350">
            <v>0</v>
          </cell>
          <cell r="BW350" t="str">
            <v>Uniform</v>
          </cell>
          <cell r="BX350">
            <v>0</v>
          </cell>
          <cell r="BY350">
            <v>0</v>
          </cell>
          <cell r="BZ350">
            <v>0</v>
          </cell>
          <cell r="CA350" t="str">
            <v>Uniform</v>
          </cell>
          <cell r="CB350">
            <v>0</v>
          </cell>
          <cell r="CC350">
            <v>0</v>
          </cell>
          <cell r="CD350">
            <v>0</v>
          </cell>
          <cell r="CE350" t="str">
            <v>Uniform</v>
          </cell>
          <cell r="CF350">
            <v>0</v>
          </cell>
          <cell r="CG350">
            <v>0</v>
          </cell>
          <cell r="CH350">
            <v>0</v>
          </cell>
          <cell r="CI350" t="str">
            <v>Uniform</v>
          </cell>
          <cell r="CJ350">
            <v>0</v>
          </cell>
          <cell r="CK350">
            <v>0</v>
          </cell>
          <cell r="CL350">
            <v>0</v>
          </cell>
          <cell r="CM350" t="str">
            <v>Uniform</v>
          </cell>
          <cell r="CN350">
            <v>0</v>
          </cell>
          <cell r="CO350">
            <v>0</v>
          </cell>
          <cell r="CP350">
            <v>0</v>
          </cell>
          <cell r="CQ350" t="str">
            <v>Uniform</v>
          </cell>
          <cell r="CR350">
            <v>0</v>
          </cell>
          <cell r="CS350">
            <v>0</v>
          </cell>
          <cell r="CT350">
            <v>0</v>
          </cell>
          <cell r="CU350" t="str">
            <v>Uniform</v>
          </cell>
          <cell r="CV350">
            <v>0</v>
          </cell>
          <cell r="CW350">
            <v>0</v>
          </cell>
          <cell r="CX350">
            <v>0</v>
          </cell>
          <cell r="CY350" t="str">
            <v>Uniform</v>
          </cell>
          <cell r="CZ350">
            <v>0</v>
          </cell>
          <cell r="DA350">
            <v>0</v>
          </cell>
          <cell r="DB350">
            <v>0</v>
          </cell>
          <cell r="DC350" t="str">
            <v>Uniform</v>
          </cell>
          <cell r="DD350">
            <v>0</v>
          </cell>
          <cell r="DE350">
            <v>0</v>
          </cell>
          <cell r="DF350">
            <v>0</v>
          </cell>
          <cell r="DG350" t="str">
            <v>Uniform</v>
          </cell>
          <cell r="DH350">
            <v>0</v>
          </cell>
          <cell r="DI350">
            <v>0</v>
          </cell>
          <cell r="DJ350">
            <v>0</v>
          </cell>
          <cell r="DK350" t="str">
            <v>Uniform</v>
          </cell>
          <cell r="DL350">
            <v>0</v>
          </cell>
          <cell r="DM350">
            <v>0</v>
          </cell>
          <cell r="DN350">
            <v>0</v>
          </cell>
          <cell r="DO350" t="str">
            <v>Uniform</v>
          </cell>
          <cell r="EB350">
            <v>0</v>
          </cell>
          <cell r="EC350">
            <v>0</v>
          </cell>
          <cell r="ED350">
            <v>0</v>
          </cell>
          <cell r="EE350" t="str">
            <v>Uniform</v>
          </cell>
        </row>
        <row r="351">
          <cell r="E351" t="str">
            <v>2_PPump_flare_eff</v>
          </cell>
          <cell r="G351" t="e">
            <v>#NAME?</v>
          </cell>
          <cell r="H351">
            <v>0</v>
          </cell>
          <cell r="I351">
            <v>0</v>
          </cell>
          <cell r="J351">
            <v>0</v>
          </cell>
          <cell r="K351" t="str">
            <v>Uniform</v>
          </cell>
          <cell r="L351">
            <v>0</v>
          </cell>
          <cell r="M351">
            <v>0</v>
          </cell>
          <cell r="N351">
            <v>0</v>
          </cell>
          <cell r="O351" t="str">
            <v>Uniform</v>
          </cell>
          <cell r="P351">
            <v>0</v>
          </cell>
          <cell r="Q351">
            <v>0</v>
          </cell>
          <cell r="R351">
            <v>0</v>
          </cell>
          <cell r="S351" t="str">
            <v>Uniform</v>
          </cell>
          <cell r="T351">
            <v>0</v>
          </cell>
          <cell r="U351">
            <v>0</v>
          </cell>
          <cell r="V351">
            <v>0</v>
          </cell>
          <cell r="W351" t="str">
            <v>Uniform</v>
          </cell>
          <cell r="X351">
            <v>0</v>
          </cell>
          <cell r="Y351">
            <v>0</v>
          </cell>
          <cell r="Z351">
            <v>0</v>
          </cell>
          <cell r="AA351" t="str">
            <v>Uniform</v>
          </cell>
          <cell r="AB351">
            <v>0</v>
          </cell>
          <cell r="AC351">
            <v>0</v>
          </cell>
          <cell r="AD351">
            <v>0</v>
          </cell>
          <cell r="AE351" t="str">
            <v>Uniform</v>
          </cell>
          <cell r="AF351">
            <v>0</v>
          </cell>
          <cell r="AG351">
            <v>0</v>
          </cell>
          <cell r="AH351">
            <v>0</v>
          </cell>
          <cell r="AI351" t="str">
            <v>Uniform</v>
          </cell>
          <cell r="AJ351">
            <v>0</v>
          </cell>
          <cell r="AK351">
            <v>0</v>
          </cell>
          <cell r="AL351">
            <v>0</v>
          </cell>
          <cell r="AM351" t="str">
            <v>Uniform</v>
          </cell>
          <cell r="AN351">
            <v>0</v>
          </cell>
          <cell r="AO351">
            <v>0</v>
          </cell>
          <cell r="AP351">
            <v>0</v>
          </cell>
          <cell r="AQ351" t="str">
            <v>Uniform</v>
          </cell>
          <cell r="AR351">
            <v>0</v>
          </cell>
          <cell r="AS351">
            <v>0</v>
          </cell>
          <cell r="AT351">
            <v>0</v>
          </cell>
          <cell r="AU351" t="str">
            <v>Uniform</v>
          </cell>
          <cell r="AV351">
            <v>0</v>
          </cell>
          <cell r="AW351">
            <v>0</v>
          </cell>
          <cell r="AX351">
            <v>0</v>
          </cell>
          <cell r="AY351" t="str">
            <v>Uniform</v>
          </cell>
          <cell r="AZ351">
            <v>0</v>
          </cell>
          <cell r="BA351">
            <v>0</v>
          </cell>
          <cell r="BB351">
            <v>0</v>
          </cell>
          <cell r="BC351" t="str">
            <v>Uniform</v>
          </cell>
          <cell r="BD351">
            <v>0</v>
          </cell>
          <cell r="BE351">
            <v>0</v>
          </cell>
          <cell r="BF351">
            <v>0</v>
          </cell>
          <cell r="BG351" t="str">
            <v>Uniform</v>
          </cell>
          <cell r="BH351">
            <v>0</v>
          </cell>
          <cell r="BI351">
            <v>0</v>
          </cell>
          <cell r="BJ351">
            <v>0</v>
          </cell>
          <cell r="BK351" t="str">
            <v>Uniform</v>
          </cell>
          <cell r="BL351">
            <v>0</v>
          </cell>
          <cell r="BM351">
            <v>0</v>
          </cell>
          <cell r="BN351">
            <v>0</v>
          </cell>
          <cell r="BO351" t="str">
            <v>Uniform</v>
          </cell>
          <cell r="BP351">
            <v>0</v>
          </cell>
          <cell r="BQ351">
            <v>0</v>
          </cell>
          <cell r="BR351">
            <v>0</v>
          </cell>
          <cell r="BS351" t="str">
            <v>Uniform</v>
          </cell>
          <cell r="BT351">
            <v>0</v>
          </cell>
          <cell r="BU351">
            <v>0</v>
          </cell>
          <cell r="BV351">
            <v>0</v>
          </cell>
          <cell r="BW351" t="str">
            <v>Uniform</v>
          </cell>
          <cell r="BX351">
            <v>0</v>
          </cell>
          <cell r="BY351">
            <v>0</v>
          </cell>
          <cell r="BZ351">
            <v>0</v>
          </cell>
          <cell r="CA351" t="str">
            <v>Uniform</v>
          </cell>
          <cell r="CB351">
            <v>0</v>
          </cell>
          <cell r="CC351">
            <v>0</v>
          </cell>
          <cell r="CD351">
            <v>0</v>
          </cell>
          <cell r="CE351" t="str">
            <v>Uniform</v>
          </cell>
          <cell r="CF351">
            <v>0</v>
          </cell>
          <cell r="CG351">
            <v>0</v>
          </cell>
          <cell r="CH351">
            <v>0</v>
          </cell>
          <cell r="CI351" t="str">
            <v>Uniform</v>
          </cell>
          <cell r="CJ351">
            <v>0</v>
          </cell>
          <cell r="CK351">
            <v>0</v>
          </cell>
          <cell r="CL351">
            <v>0</v>
          </cell>
          <cell r="CM351" t="str">
            <v>Uniform</v>
          </cell>
          <cell r="CN351">
            <v>0</v>
          </cell>
          <cell r="CO351">
            <v>0</v>
          </cell>
          <cell r="CP351">
            <v>0</v>
          </cell>
          <cell r="CQ351" t="str">
            <v>Uniform</v>
          </cell>
          <cell r="CR351">
            <v>0</v>
          </cell>
          <cell r="CS351">
            <v>0</v>
          </cell>
          <cell r="CT351">
            <v>0</v>
          </cell>
          <cell r="CU351" t="str">
            <v>Uniform</v>
          </cell>
          <cell r="CV351">
            <v>0</v>
          </cell>
          <cell r="CW351">
            <v>0</v>
          </cell>
          <cell r="CX351">
            <v>0</v>
          </cell>
          <cell r="CY351" t="str">
            <v>Uniform</v>
          </cell>
          <cell r="CZ351">
            <v>0</v>
          </cell>
          <cell r="DA351">
            <v>0</v>
          </cell>
          <cell r="DB351">
            <v>0</v>
          </cell>
          <cell r="DC351" t="str">
            <v>Uniform</v>
          </cell>
          <cell r="DD351">
            <v>0</v>
          </cell>
          <cell r="DE351">
            <v>0</v>
          </cell>
          <cell r="DF351">
            <v>0</v>
          </cell>
          <cell r="DG351" t="str">
            <v>Uniform</v>
          </cell>
          <cell r="DH351">
            <v>0</v>
          </cell>
          <cell r="DI351">
            <v>0</v>
          </cell>
          <cell r="DJ351">
            <v>0</v>
          </cell>
          <cell r="DK351" t="str">
            <v>Uniform</v>
          </cell>
          <cell r="DL351">
            <v>0</v>
          </cell>
          <cell r="DM351">
            <v>0</v>
          </cell>
          <cell r="DN351">
            <v>0</v>
          </cell>
          <cell r="DO351" t="str">
            <v>Uniform</v>
          </cell>
          <cell r="EB351">
            <v>0</v>
          </cell>
          <cell r="EC351">
            <v>0</v>
          </cell>
          <cell r="ED351">
            <v>0</v>
          </cell>
          <cell r="EE351" t="str">
            <v>Uniform</v>
          </cell>
        </row>
        <row r="352">
          <cell r="E352" t="str">
            <v>2_GSconn_CO2</v>
          </cell>
          <cell r="F352" t="str">
            <v>metric tonnes</v>
          </cell>
          <cell r="G352" t="e">
            <v>#NAME?</v>
          </cell>
          <cell r="H352">
            <v>3.7220714285714288E-2</v>
          </cell>
          <cell r="I352">
            <v>5.8479257142857129E-2</v>
          </cell>
          <cell r="J352">
            <v>8.1572857142857141E-2</v>
          </cell>
          <cell r="K352" t="str">
            <v>Triangular</v>
          </cell>
          <cell r="L352">
            <v>3.7220714285714288E-2</v>
          </cell>
          <cell r="M352">
            <v>5.8479257142857129E-2</v>
          </cell>
          <cell r="N352">
            <v>8.1572857142857141E-2</v>
          </cell>
          <cell r="O352" t="str">
            <v>Triangular</v>
          </cell>
          <cell r="P352">
            <v>10.435840540540543</v>
          </cell>
          <cell r="Q352">
            <v>16.289629135135115</v>
          </cell>
          <cell r="R352">
            <v>22.592574324324325</v>
          </cell>
          <cell r="S352" t="str">
            <v>Triangular</v>
          </cell>
          <cell r="T352">
            <v>10.435840540540543</v>
          </cell>
          <cell r="U352">
            <v>16.289629135135115</v>
          </cell>
          <cell r="V352">
            <v>22.592574324324325</v>
          </cell>
          <cell r="W352" t="str">
            <v>Triangular</v>
          </cell>
          <cell r="X352">
            <v>10.435840540540543</v>
          </cell>
          <cell r="Y352">
            <v>16.289629135135115</v>
          </cell>
          <cell r="Z352">
            <v>22.592574324324325</v>
          </cell>
          <cell r="AA352" t="str">
            <v>Triangular</v>
          </cell>
          <cell r="AB352">
            <v>7.7788700000000004</v>
          </cell>
          <cell r="AC352">
            <v>15.363354199999989</v>
          </cell>
          <cell r="AD352">
            <v>24.381472500000005</v>
          </cell>
          <cell r="AE352" t="str">
            <v>Triangular</v>
          </cell>
          <cell r="AF352">
            <v>7.7788700000000004</v>
          </cell>
          <cell r="AG352">
            <v>15.363354199999989</v>
          </cell>
          <cell r="AH352">
            <v>24.381472500000005</v>
          </cell>
          <cell r="AI352" t="str">
            <v>Triangular</v>
          </cell>
          <cell r="AJ352">
            <v>7.7788700000000004</v>
          </cell>
          <cell r="AK352">
            <v>15.363354199999989</v>
          </cell>
          <cell r="AL352">
            <v>24.381472500000005</v>
          </cell>
          <cell r="AM352" t="str">
            <v>Triangular</v>
          </cell>
          <cell r="AN352">
            <v>4.3146954545454559</v>
          </cell>
          <cell r="AO352">
            <v>14.200579999999992</v>
          </cell>
          <cell r="AP352">
            <v>24.142181818181815</v>
          </cell>
          <cell r="AQ352" t="str">
            <v>Triangular</v>
          </cell>
          <cell r="AR352">
            <v>4.3146954545454559</v>
          </cell>
          <cell r="AS352">
            <v>14.200579999999992</v>
          </cell>
          <cell r="AT352">
            <v>24.142181818181815</v>
          </cell>
          <cell r="AU352" t="str">
            <v>Triangular</v>
          </cell>
          <cell r="AV352">
            <v>4.3146954545454559</v>
          </cell>
          <cell r="AW352">
            <v>14.200579999999992</v>
          </cell>
          <cell r="AX352">
            <v>24.142181818181815</v>
          </cell>
          <cell r="AY352" t="str">
            <v>Triangular</v>
          </cell>
          <cell r="AZ352">
            <v>9.5064923076923069</v>
          </cell>
          <cell r="BA352">
            <v>14.941683769230769</v>
          </cell>
          <cell r="BB352">
            <v>19.967692307692307</v>
          </cell>
          <cell r="BC352" t="str">
            <v>Triangular</v>
          </cell>
          <cell r="BD352">
            <v>9.5064923076923069</v>
          </cell>
          <cell r="BE352">
            <v>14.941683769230769</v>
          </cell>
          <cell r="BF352">
            <v>19.967692307692307</v>
          </cell>
          <cell r="BG352" t="str">
            <v>Triangular</v>
          </cell>
          <cell r="BH352">
            <v>1.6988571428571431</v>
          </cell>
          <cell r="BI352">
            <v>2.2980038571428518</v>
          </cell>
          <cell r="BJ352">
            <v>3.0873642857142851</v>
          </cell>
          <cell r="BK352" t="str">
            <v>Triangular</v>
          </cell>
          <cell r="BL352">
            <v>6.0397837500000007</v>
          </cell>
          <cell r="BM352">
            <v>10.222439299999998</v>
          </cell>
          <cell r="BN352">
            <v>14.745957499999999</v>
          </cell>
          <cell r="BO352" t="str">
            <v>Triangular</v>
          </cell>
          <cell r="BP352">
            <v>6.0397837500000007</v>
          </cell>
          <cell r="BQ352">
            <v>10.222439299999998</v>
          </cell>
          <cell r="BR352">
            <v>14.745957499999999</v>
          </cell>
          <cell r="BS352" t="str">
            <v>Triangular</v>
          </cell>
          <cell r="BT352">
            <v>6.0397837500000007</v>
          </cell>
          <cell r="BU352">
            <v>10.222439299999998</v>
          </cell>
          <cell r="BV352">
            <v>14.745957499999999</v>
          </cell>
          <cell r="BW352" t="str">
            <v>Triangular</v>
          </cell>
          <cell r="BX352">
            <v>4.7806093750000045</v>
          </cell>
          <cell r="BY352">
            <v>14.799243624999997</v>
          </cell>
          <cell r="BZ352">
            <v>27.017125</v>
          </cell>
          <cell r="CA352" t="str">
            <v>Triangular</v>
          </cell>
          <cell r="CB352">
            <v>2.9788250000000001</v>
          </cell>
          <cell r="CC352">
            <v>7.4619864444444373</v>
          </cell>
          <cell r="CD352">
            <v>12.501961111111108</v>
          </cell>
          <cell r="CE352" t="str">
            <v>Triangular</v>
          </cell>
          <cell r="CF352">
            <v>5.1188354166666654</v>
          </cell>
          <cell r="CG352">
            <v>11.627789194444437</v>
          </cell>
          <cell r="CH352">
            <v>19.483334722222217</v>
          </cell>
          <cell r="CI352" t="str">
            <v>Triangular</v>
          </cell>
          <cell r="CJ352">
            <v>5.1188354166666654</v>
          </cell>
          <cell r="CK352">
            <v>11.627789194444437</v>
          </cell>
          <cell r="CL352">
            <v>19.483334722222217</v>
          </cell>
          <cell r="CM352" t="str">
            <v>Triangular</v>
          </cell>
          <cell r="CN352">
            <v>2.085375</v>
          </cell>
          <cell r="CO352">
            <v>7.7504092500000201</v>
          </cell>
          <cell r="CP352">
            <v>14.737500000000001</v>
          </cell>
          <cell r="CQ352" t="str">
            <v>Triangular</v>
          </cell>
          <cell r="CR352">
            <v>2.085375</v>
          </cell>
          <cell r="CS352">
            <v>7.7504092500000201</v>
          </cell>
          <cell r="CT352">
            <v>14.737500000000001</v>
          </cell>
          <cell r="CU352" t="str">
            <v>Triangular</v>
          </cell>
          <cell r="CV352">
            <v>0.13500000000000001</v>
          </cell>
          <cell r="CW352">
            <v>0.97629157142856282</v>
          </cell>
          <cell r="CX352">
            <v>3.0390000000000001</v>
          </cell>
          <cell r="CY352" t="str">
            <v>Triangular</v>
          </cell>
          <cell r="CZ352">
            <v>0.13500000000000001</v>
          </cell>
          <cell r="DA352">
            <v>0.97629157142856282</v>
          </cell>
          <cell r="DB352">
            <v>3.0390000000000001</v>
          </cell>
          <cell r="DC352" t="str">
            <v>Triangular</v>
          </cell>
          <cell r="DD352">
            <v>9.1073000000000004</v>
          </cell>
          <cell r="DE352">
            <v>23.879001300000024</v>
          </cell>
          <cell r="DF352">
            <v>41.148399999999995</v>
          </cell>
          <cell r="DG352" t="str">
            <v>Triangular</v>
          </cell>
          <cell r="DH352">
            <v>9.1073000000000004</v>
          </cell>
          <cell r="DI352">
            <v>23.879001300000024</v>
          </cell>
          <cell r="DJ352">
            <v>41.148399999999995</v>
          </cell>
          <cell r="DK352" t="str">
            <v>Triangular</v>
          </cell>
          <cell r="DL352">
            <v>4.7540399999999998</v>
          </cell>
          <cell r="DM352">
            <v>11.300222900000017</v>
          </cell>
          <cell r="DN352">
            <v>18.028560000000002</v>
          </cell>
          <cell r="DO352" t="str">
            <v>Triangular</v>
          </cell>
          <cell r="EB352">
            <v>13.992821649484533</v>
          </cell>
          <cell r="EC352">
            <v>17.493694701030911</v>
          </cell>
          <cell r="ED352">
            <v>21.060824312714768</v>
          </cell>
          <cell r="EE352" t="str">
            <v>Triangular</v>
          </cell>
        </row>
        <row r="353">
          <cell r="E353" t="str">
            <v>2_GSconn_CH4</v>
          </cell>
          <cell r="F353" t="str">
            <v>metric tonnes</v>
          </cell>
          <cell r="G353" t="e">
            <v>#NAME?</v>
          </cell>
          <cell r="H353">
            <v>9.3046949999999988</v>
          </cell>
          <cell r="I353">
            <v>15.393776228571451</v>
          </cell>
          <cell r="J353">
            <v>22.44792571428572</v>
          </cell>
          <cell r="K353" t="str">
            <v>Triangular</v>
          </cell>
          <cell r="L353">
            <v>9.3046949999999988</v>
          </cell>
          <cell r="M353">
            <v>15.393776228571451</v>
          </cell>
          <cell r="N353">
            <v>22.44792571428572</v>
          </cell>
          <cell r="O353" t="str">
            <v>Triangular</v>
          </cell>
          <cell r="P353">
            <v>125.25467972972977</v>
          </cell>
          <cell r="Q353">
            <v>177.2768550810811</v>
          </cell>
          <cell r="R353">
            <v>231.39245405405407</v>
          </cell>
          <cell r="S353" t="str">
            <v>Triangular</v>
          </cell>
          <cell r="T353">
            <v>125.25467972972977</v>
          </cell>
          <cell r="U353">
            <v>177.2768550810811</v>
          </cell>
          <cell r="V353">
            <v>231.39245405405407</v>
          </cell>
          <cell r="W353" t="str">
            <v>Triangular</v>
          </cell>
          <cell r="X353">
            <v>125.25467972972977</v>
          </cell>
          <cell r="Y353">
            <v>177.2768550810811</v>
          </cell>
          <cell r="Z353">
            <v>231.39245405405407</v>
          </cell>
          <cell r="AA353" t="str">
            <v>Triangular</v>
          </cell>
          <cell r="AB353">
            <v>82.016619999999989</v>
          </cell>
          <cell r="AC353">
            <v>130.96366210000022</v>
          </cell>
          <cell r="AD353">
            <v>180.34128249999998</v>
          </cell>
          <cell r="AE353" t="str">
            <v>Triangular</v>
          </cell>
          <cell r="AF353">
            <v>82.016619999999989</v>
          </cell>
          <cell r="AG353">
            <v>130.96366210000022</v>
          </cell>
          <cell r="AH353">
            <v>180.34128249999998</v>
          </cell>
          <cell r="AI353" t="str">
            <v>Triangular</v>
          </cell>
          <cell r="AJ353">
            <v>82.016619999999989</v>
          </cell>
          <cell r="AK353">
            <v>130.96366210000022</v>
          </cell>
          <cell r="AL353">
            <v>180.34128249999998</v>
          </cell>
          <cell r="AM353" t="str">
            <v>Triangular</v>
          </cell>
          <cell r="AN353">
            <v>70.122190909090918</v>
          </cell>
          <cell r="AO353">
            <v>201.12483454545486</v>
          </cell>
          <cell r="AP353">
            <v>329.95292499999999</v>
          </cell>
          <cell r="AQ353" t="str">
            <v>Triangular</v>
          </cell>
          <cell r="AR353">
            <v>70.122190909090918</v>
          </cell>
          <cell r="AS353">
            <v>201.12483454545486</v>
          </cell>
          <cell r="AT353">
            <v>329.95292499999999</v>
          </cell>
          <cell r="AU353" t="str">
            <v>Triangular</v>
          </cell>
          <cell r="AV353">
            <v>70.122190909090918</v>
          </cell>
          <cell r="AW353">
            <v>201.12483454545486</v>
          </cell>
          <cell r="AX353">
            <v>329.95292499999999</v>
          </cell>
          <cell r="AY353" t="str">
            <v>Triangular</v>
          </cell>
          <cell r="AZ353">
            <v>150.84157500000003</v>
          </cell>
          <cell r="BA353">
            <v>234.4771396153846</v>
          </cell>
          <cell r="BB353">
            <v>312.96284615384621</v>
          </cell>
          <cell r="BC353" t="str">
            <v>Triangular</v>
          </cell>
          <cell r="BD353">
            <v>150.84157500000003</v>
          </cell>
          <cell r="BE353">
            <v>234.4771396153846</v>
          </cell>
          <cell r="BF353">
            <v>312.96284615384621</v>
          </cell>
          <cell r="BG353" t="str">
            <v>Triangular</v>
          </cell>
          <cell r="BH353">
            <v>62.684046428571435</v>
          </cell>
          <cell r="BI353">
            <v>113.30815014285729</v>
          </cell>
          <cell r="BJ353">
            <v>168.20985714285715</v>
          </cell>
          <cell r="BK353" t="str">
            <v>Triangular</v>
          </cell>
          <cell r="BL353">
            <v>364.40403499999996</v>
          </cell>
          <cell r="BM353">
            <v>696.29710729999999</v>
          </cell>
          <cell r="BN353">
            <v>1093.6458500000001</v>
          </cell>
          <cell r="BO353" t="str">
            <v>Triangular</v>
          </cell>
          <cell r="BP353">
            <v>364.40403499999996</v>
          </cell>
          <cell r="BQ353">
            <v>696.29710729999999</v>
          </cell>
          <cell r="BR353">
            <v>1093.6458500000001</v>
          </cell>
          <cell r="BS353" t="str">
            <v>Triangular</v>
          </cell>
          <cell r="BT353">
            <v>364.40403499999996</v>
          </cell>
          <cell r="BU353">
            <v>696.29710729999999</v>
          </cell>
          <cell r="BV353">
            <v>1093.6458500000001</v>
          </cell>
          <cell r="BW353" t="str">
            <v>Triangular</v>
          </cell>
          <cell r="BX353">
            <v>58.81052187500002</v>
          </cell>
          <cell r="BY353">
            <v>183.65689299999991</v>
          </cell>
          <cell r="BZ353">
            <v>336.43001562500001</v>
          </cell>
          <cell r="CA353" t="str">
            <v>Triangular</v>
          </cell>
          <cell r="CB353">
            <v>36.520550000000007</v>
          </cell>
          <cell r="CC353">
            <v>101.41790333333309</v>
          </cell>
          <cell r="CD353">
            <v>178.3874638888889</v>
          </cell>
          <cell r="CE353" t="str">
            <v>Triangular</v>
          </cell>
          <cell r="CF353">
            <v>107.14455555555558</v>
          </cell>
          <cell r="CG353">
            <v>195.82377688888906</v>
          </cell>
          <cell r="CH353">
            <v>314.54515347222213</v>
          </cell>
          <cell r="CI353" t="str">
            <v>Triangular</v>
          </cell>
          <cell r="CJ353">
            <v>107.14455555555558</v>
          </cell>
          <cell r="CK353">
            <v>195.82377688888906</v>
          </cell>
          <cell r="CL353">
            <v>314.54515347222213</v>
          </cell>
          <cell r="CM353" t="str">
            <v>Triangular</v>
          </cell>
          <cell r="CN353">
            <v>12.564625000000001</v>
          </cell>
          <cell r="CO353">
            <v>58.934965500000153</v>
          </cell>
          <cell r="CP353">
            <v>113.1929375</v>
          </cell>
          <cell r="CQ353" t="str">
            <v>Triangular</v>
          </cell>
          <cell r="CR353">
            <v>12.564625000000001</v>
          </cell>
          <cell r="CS353">
            <v>58.934965500000153</v>
          </cell>
          <cell r="CT353">
            <v>113.1929375</v>
          </cell>
          <cell r="CU353" t="str">
            <v>Triangular</v>
          </cell>
          <cell r="CV353">
            <v>6.1660500000000011</v>
          </cell>
          <cell r="CW353">
            <v>32.348486999999878</v>
          </cell>
          <cell r="CX353">
            <v>93.42728571428573</v>
          </cell>
          <cell r="CY353" t="str">
            <v>Triangular</v>
          </cell>
          <cell r="CZ353">
            <v>6.1660500000000011</v>
          </cell>
          <cell r="DA353">
            <v>32.348486999999878</v>
          </cell>
          <cell r="DB353">
            <v>93.42728571428573</v>
          </cell>
          <cell r="DC353" t="str">
            <v>Triangular</v>
          </cell>
          <cell r="DD353">
            <v>81.998819999999981</v>
          </cell>
          <cell r="DE353">
            <v>183.87841960000006</v>
          </cell>
          <cell r="DF353">
            <v>300.64920000000001</v>
          </cell>
          <cell r="DG353" t="str">
            <v>Triangular</v>
          </cell>
          <cell r="DH353">
            <v>81.998819999999981</v>
          </cell>
          <cell r="DI353">
            <v>183.87841960000006</v>
          </cell>
          <cell r="DJ353">
            <v>300.64920000000001</v>
          </cell>
          <cell r="DK353" t="str">
            <v>Triangular</v>
          </cell>
          <cell r="DL353">
            <v>49.118092499999996</v>
          </cell>
          <cell r="DM353">
            <v>108.28637730000008</v>
          </cell>
          <cell r="DN353">
            <v>169.7748</v>
          </cell>
          <cell r="DO353" t="str">
            <v>Triangular</v>
          </cell>
          <cell r="EB353">
            <v>140.30683951890038</v>
          </cell>
          <cell r="EC353">
            <v>173.35213016838483</v>
          </cell>
          <cell r="ED353">
            <v>212.05913986254296</v>
          </cell>
          <cell r="EE353" t="str">
            <v>Triangular</v>
          </cell>
        </row>
        <row r="354">
          <cell r="E354" t="str">
            <v>2_GSflange_CO2</v>
          </cell>
          <cell r="F354" t="str">
            <v>metric tonnes</v>
          </cell>
          <cell r="G354" t="e">
            <v>#NAME?</v>
          </cell>
          <cell r="H354">
            <v>0</v>
          </cell>
          <cell r="I354">
            <v>4.3291428571428628E-4</v>
          </cell>
          <cell r="J354">
            <v>1.3714285714285714E-3</v>
          </cell>
          <cell r="K354" t="str">
            <v>Triangular</v>
          </cell>
          <cell r="L354">
            <v>0</v>
          </cell>
          <cell r="M354">
            <v>4.3291428571428628E-4</v>
          </cell>
          <cell r="N354">
            <v>1.3714285714285714E-3</v>
          </cell>
          <cell r="O354" t="str">
            <v>Triangular</v>
          </cell>
          <cell r="P354">
            <v>0</v>
          </cell>
          <cell r="Q354">
            <v>0</v>
          </cell>
          <cell r="R354">
            <v>0</v>
          </cell>
          <cell r="S354" t="str">
            <v>Triangular</v>
          </cell>
          <cell r="T354">
            <v>0</v>
          </cell>
          <cell r="U354">
            <v>0</v>
          </cell>
          <cell r="V354">
            <v>0</v>
          </cell>
          <cell r="W354" t="str">
            <v>Triangular</v>
          </cell>
          <cell r="X354">
            <v>0</v>
          </cell>
          <cell r="Y354">
            <v>0</v>
          </cell>
          <cell r="Z354">
            <v>0</v>
          </cell>
          <cell r="AA354" t="str">
            <v>Triangular</v>
          </cell>
          <cell r="AB354">
            <v>0</v>
          </cell>
          <cell r="AC354">
            <v>0</v>
          </cell>
          <cell r="AD354">
            <v>0</v>
          </cell>
          <cell r="AE354" t="str">
            <v>Triangular</v>
          </cell>
          <cell r="AF354">
            <v>0</v>
          </cell>
          <cell r="AG354">
            <v>0</v>
          </cell>
          <cell r="AH354">
            <v>0</v>
          </cell>
          <cell r="AI354" t="str">
            <v>Triangular</v>
          </cell>
          <cell r="AJ354">
            <v>0</v>
          </cell>
          <cell r="AK354">
            <v>0</v>
          </cell>
          <cell r="AL354">
            <v>0</v>
          </cell>
          <cell r="AM354" t="str">
            <v>Triangular</v>
          </cell>
          <cell r="AN354">
            <v>0</v>
          </cell>
          <cell r="AO354">
            <v>0</v>
          </cell>
          <cell r="AP354">
            <v>0</v>
          </cell>
          <cell r="AQ354" t="str">
            <v>Triangular</v>
          </cell>
          <cell r="AR354">
            <v>0</v>
          </cell>
          <cell r="AS354">
            <v>0</v>
          </cell>
          <cell r="AT354">
            <v>0</v>
          </cell>
          <cell r="AU354" t="str">
            <v>Triangular</v>
          </cell>
          <cell r="AV354">
            <v>0</v>
          </cell>
          <cell r="AW354">
            <v>0</v>
          </cell>
          <cell r="AX354">
            <v>0</v>
          </cell>
          <cell r="AY354" t="str">
            <v>Triangular</v>
          </cell>
          <cell r="AZ354">
            <v>0</v>
          </cell>
          <cell r="BA354">
            <v>0</v>
          </cell>
          <cell r="BB354">
            <v>0</v>
          </cell>
          <cell r="BC354" t="str">
            <v>Triangular</v>
          </cell>
          <cell r="BD354">
            <v>0</v>
          </cell>
          <cell r="BE354">
            <v>0</v>
          </cell>
          <cell r="BF354">
            <v>0</v>
          </cell>
          <cell r="BG354" t="str">
            <v>Triangular</v>
          </cell>
          <cell r="BH354">
            <v>0</v>
          </cell>
          <cell r="BI354">
            <v>0</v>
          </cell>
          <cell r="BJ354">
            <v>0</v>
          </cell>
          <cell r="BK354" t="str">
            <v>Triangular</v>
          </cell>
          <cell r="BL354">
            <v>0</v>
          </cell>
          <cell r="BM354">
            <v>0</v>
          </cell>
          <cell r="BN354">
            <v>0</v>
          </cell>
          <cell r="BO354" t="str">
            <v>Triangular</v>
          </cell>
          <cell r="BP354">
            <v>0</v>
          </cell>
          <cell r="BQ354">
            <v>0</v>
          </cell>
          <cell r="BR354">
            <v>0</v>
          </cell>
          <cell r="BS354" t="str">
            <v>Triangular</v>
          </cell>
          <cell r="BT354">
            <v>0</v>
          </cell>
          <cell r="BU354">
            <v>0</v>
          </cell>
          <cell r="BV354">
            <v>0</v>
          </cell>
          <cell r="BW354" t="str">
            <v>Triangular</v>
          </cell>
          <cell r="BX354">
            <v>0</v>
          </cell>
          <cell r="BY354">
            <v>0</v>
          </cell>
          <cell r="BZ354">
            <v>0</v>
          </cell>
          <cell r="CA354" t="str">
            <v>Triangular</v>
          </cell>
          <cell r="CB354">
            <v>0</v>
          </cell>
          <cell r="CC354">
            <v>0</v>
          </cell>
          <cell r="CD354">
            <v>0</v>
          </cell>
          <cell r="CE354" t="str">
            <v>Triangular</v>
          </cell>
          <cell r="CF354">
            <v>0</v>
          </cell>
          <cell r="CG354">
            <v>0</v>
          </cell>
          <cell r="CH354">
            <v>0</v>
          </cell>
          <cell r="CI354" t="str">
            <v>Triangular</v>
          </cell>
          <cell r="CJ354">
            <v>0</v>
          </cell>
          <cell r="CK354">
            <v>0</v>
          </cell>
          <cell r="CL354">
            <v>0</v>
          </cell>
          <cell r="CM354" t="str">
            <v>Triangular</v>
          </cell>
          <cell r="CN354">
            <v>0</v>
          </cell>
          <cell r="CO354">
            <v>0</v>
          </cell>
          <cell r="CP354">
            <v>0</v>
          </cell>
          <cell r="CQ354" t="str">
            <v>Triangular</v>
          </cell>
          <cell r="CR354">
            <v>0</v>
          </cell>
          <cell r="CS354">
            <v>0</v>
          </cell>
          <cell r="CT354">
            <v>0</v>
          </cell>
          <cell r="CU354" t="str">
            <v>Triangular</v>
          </cell>
          <cell r="CV354">
            <v>0</v>
          </cell>
          <cell r="CW354">
            <v>0</v>
          </cell>
          <cell r="CX354">
            <v>0</v>
          </cell>
          <cell r="CY354" t="str">
            <v>Triangular</v>
          </cell>
          <cell r="CZ354">
            <v>0</v>
          </cell>
          <cell r="DA354">
            <v>0</v>
          </cell>
          <cell r="DB354">
            <v>0</v>
          </cell>
          <cell r="DC354" t="str">
            <v>Triangular</v>
          </cell>
          <cell r="DD354">
            <v>0</v>
          </cell>
          <cell r="DE354">
            <v>0</v>
          </cell>
          <cell r="DF354">
            <v>0</v>
          </cell>
          <cell r="DG354" t="str">
            <v>Triangular</v>
          </cell>
          <cell r="DH354">
            <v>0</v>
          </cell>
          <cell r="DI354">
            <v>0</v>
          </cell>
          <cell r="DJ354">
            <v>0</v>
          </cell>
          <cell r="DK354" t="str">
            <v>Triangular</v>
          </cell>
          <cell r="DL354">
            <v>0</v>
          </cell>
          <cell r="DM354">
            <v>0</v>
          </cell>
          <cell r="DN354">
            <v>0</v>
          </cell>
          <cell r="DO354" t="str">
            <v>Triangular</v>
          </cell>
          <cell r="EB354">
            <v>0</v>
          </cell>
          <cell r="EC354">
            <v>2.338615120274906E-3</v>
          </cell>
          <cell r="ED354">
            <v>1.2914089347079038E-2</v>
          </cell>
          <cell r="EE354" t="str">
            <v>Triangular</v>
          </cell>
        </row>
        <row r="355">
          <cell r="E355" t="str">
            <v>2_GSflange_CH4</v>
          </cell>
          <cell r="F355" t="str">
            <v>metric tonnes</v>
          </cell>
          <cell r="G355" t="e">
            <v>#NAME?</v>
          </cell>
          <cell r="H355">
            <v>0</v>
          </cell>
          <cell r="I355">
            <v>7.1052057142856673E-2</v>
          </cell>
          <cell r="J355">
            <v>0.22508571428571428</v>
          </cell>
          <cell r="K355" t="str">
            <v>Triangular</v>
          </cell>
          <cell r="L355">
            <v>0</v>
          </cell>
          <cell r="M355">
            <v>7.1052057142856673E-2</v>
          </cell>
          <cell r="N355">
            <v>0.22508571428571428</v>
          </cell>
          <cell r="O355" t="str">
            <v>Triangular</v>
          </cell>
          <cell r="P355">
            <v>0</v>
          </cell>
          <cell r="Q355">
            <v>0</v>
          </cell>
          <cell r="R355">
            <v>0</v>
          </cell>
          <cell r="S355" t="str">
            <v>Triangular</v>
          </cell>
          <cell r="T355">
            <v>0</v>
          </cell>
          <cell r="U355">
            <v>0</v>
          </cell>
          <cell r="V355">
            <v>0</v>
          </cell>
          <cell r="W355" t="str">
            <v>Triangular</v>
          </cell>
          <cell r="X355">
            <v>0</v>
          </cell>
          <cell r="Y355">
            <v>0</v>
          </cell>
          <cell r="Z355">
            <v>0</v>
          </cell>
          <cell r="AA355" t="str">
            <v>Triangular</v>
          </cell>
          <cell r="AB355">
            <v>0</v>
          </cell>
          <cell r="AC355">
            <v>0</v>
          </cell>
          <cell r="AD355">
            <v>0</v>
          </cell>
          <cell r="AE355" t="str">
            <v>Triangular</v>
          </cell>
          <cell r="AF355">
            <v>0</v>
          </cell>
          <cell r="AG355">
            <v>0</v>
          </cell>
          <cell r="AH355">
            <v>0</v>
          </cell>
          <cell r="AI355" t="str">
            <v>Triangular</v>
          </cell>
          <cell r="AJ355">
            <v>0</v>
          </cell>
          <cell r="AK355">
            <v>0</v>
          </cell>
          <cell r="AL355">
            <v>0</v>
          </cell>
          <cell r="AM355" t="str">
            <v>Triangular</v>
          </cell>
          <cell r="AN355">
            <v>0</v>
          </cell>
          <cell r="AO355">
            <v>0</v>
          </cell>
          <cell r="AP355">
            <v>0</v>
          </cell>
          <cell r="AQ355" t="str">
            <v>Triangular</v>
          </cell>
          <cell r="AR355">
            <v>0</v>
          </cell>
          <cell r="AS355">
            <v>0</v>
          </cell>
          <cell r="AT355">
            <v>0</v>
          </cell>
          <cell r="AU355" t="str">
            <v>Triangular</v>
          </cell>
          <cell r="AV355">
            <v>0</v>
          </cell>
          <cell r="AW355">
            <v>0</v>
          </cell>
          <cell r="AX355">
            <v>0</v>
          </cell>
          <cell r="AY355" t="str">
            <v>Triangular</v>
          </cell>
          <cell r="AZ355">
            <v>0</v>
          </cell>
          <cell r="BA355">
            <v>0</v>
          </cell>
          <cell r="BB355">
            <v>0</v>
          </cell>
          <cell r="BC355" t="str">
            <v>Triangular</v>
          </cell>
          <cell r="BD355">
            <v>0</v>
          </cell>
          <cell r="BE355">
            <v>0</v>
          </cell>
          <cell r="BF355">
            <v>0</v>
          </cell>
          <cell r="BG355" t="str">
            <v>Triangular</v>
          </cell>
          <cell r="BH355">
            <v>0</v>
          </cell>
          <cell r="BI355">
            <v>0</v>
          </cell>
          <cell r="BJ355">
            <v>0</v>
          </cell>
          <cell r="BK355" t="str">
            <v>Triangular</v>
          </cell>
          <cell r="BL355">
            <v>0</v>
          </cell>
          <cell r="BM355">
            <v>0</v>
          </cell>
          <cell r="BN355">
            <v>0</v>
          </cell>
          <cell r="BO355" t="str">
            <v>Triangular</v>
          </cell>
          <cell r="BP355">
            <v>0</v>
          </cell>
          <cell r="BQ355">
            <v>0</v>
          </cell>
          <cell r="BR355">
            <v>0</v>
          </cell>
          <cell r="BS355" t="str">
            <v>Triangular</v>
          </cell>
          <cell r="BT355">
            <v>0</v>
          </cell>
          <cell r="BU355">
            <v>0</v>
          </cell>
          <cell r="BV355">
            <v>0</v>
          </cell>
          <cell r="BW355" t="str">
            <v>Triangular</v>
          </cell>
          <cell r="BX355">
            <v>0</v>
          </cell>
          <cell r="BY355">
            <v>0</v>
          </cell>
          <cell r="BZ355">
            <v>0</v>
          </cell>
          <cell r="CA355" t="str">
            <v>Triangular</v>
          </cell>
          <cell r="CB355">
            <v>0</v>
          </cell>
          <cell r="CC355">
            <v>0</v>
          </cell>
          <cell r="CD355">
            <v>0</v>
          </cell>
          <cell r="CE355" t="str">
            <v>Triangular</v>
          </cell>
          <cell r="CF355">
            <v>0</v>
          </cell>
          <cell r="CG355">
            <v>0</v>
          </cell>
          <cell r="CH355">
            <v>0</v>
          </cell>
          <cell r="CI355" t="str">
            <v>Triangular</v>
          </cell>
          <cell r="CJ355">
            <v>0</v>
          </cell>
          <cell r="CK355">
            <v>0</v>
          </cell>
          <cell r="CL355">
            <v>0</v>
          </cell>
          <cell r="CM355" t="str">
            <v>Triangular</v>
          </cell>
          <cell r="CN355">
            <v>0</v>
          </cell>
          <cell r="CO355">
            <v>0</v>
          </cell>
          <cell r="CP355">
            <v>0</v>
          </cell>
          <cell r="CQ355" t="str">
            <v>Triangular</v>
          </cell>
          <cell r="CR355">
            <v>0</v>
          </cell>
          <cell r="CS355">
            <v>0</v>
          </cell>
          <cell r="CT355">
            <v>0</v>
          </cell>
          <cell r="CU355" t="str">
            <v>Triangular</v>
          </cell>
          <cell r="CV355">
            <v>0</v>
          </cell>
          <cell r="CW355">
            <v>0</v>
          </cell>
          <cell r="CX355">
            <v>0</v>
          </cell>
          <cell r="CY355" t="str">
            <v>Triangular</v>
          </cell>
          <cell r="CZ355">
            <v>0</v>
          </cell>
          <cell r="DA355">
            <v>0</v>
          </cell>
          <cell r="DB355">
            <v>0</v>
          </cell>
          <cell r="DC355" t="str">
            <v>Triangular</v>
          </cell>
          <cell r="DD355">
            <v>0</v>
          </cell>
          <cell r="DE355">
            <v>0</v>
          </cell>
          <cell r="DF355">
            <v>0</v>
          </cell>
          <cell r="DG355" t="str">
            <v>Triangular</v>
          </cell>
          <cell r="DH355">
            <v>0</v>
          </cell>
          <cell r="DI355">
            <v>0</v>
          </cell>
          <cell r="DJ355">
            <v>0</v>
          </cell>
          <cell r="DK355" t="str">
            <v>Triangular</v>
          </cell>
          <cell r="DL355">
            <v>0</v>
          </cell>
          <cell r="DM355">
            <v>0</v>
          </cell>
          <cell r="DN355">
            <v>0</v>
          </cell>
          <cell r="DO355" t="str">
            <v>Triangular</v>
          </cell>
          <cell r="EB355">
            <v>0</v>
          </cell>
          <cell r="EC355">
            <v>3.3518982817869331E-2</v>
          </cell>
          <cell r="ED355">
            <v>0.12477663230240549</v>
          </cell>
          <cell r="EE355" t="str">
            <v>Triangular</v>
          </cell>
        </row>
        <row r="356">
          <cell r="E356" t="str">
            <v>2_GSoel_CO2</v>
          </cell>
          <cell r="F356" t="str">
            <v>metric tonnes</v>
          </cell>
          <cell r="G356" t="e">
            <v>#NAME?</v>
          </cell>
          <cell r="H356">
            <v>2.5135714285714284E-3</v>
          </cell>
          <cell r="I356">
            <v>4.193314285714283E-3</v>
          </cell>
          <cell r="J356">
            <v>6.1714285714285734E-3</v>
          </cell>
          <cell r="K356" t="str">
            <v>Triangular</v>
          </cell>
          <cell r="L356">
            <v>2.5135714285714284E-3</v>
          </cell>
          <cell r="M356">
            <v>4.193314285714283E-3</v>
          </cell>
          <cell r="N356">
            <v>6.1714285714285734E-3</v>
          </cell>
          <cell r="O356" t="str">
            <v>Triangular</v>
          </cell>
          <cell r="P356">
            <v>0.53416148648648665</v>
          </cell>
          <cell r="Q356">
            <v>0.83869775675675651</v>
          </cell>
          <cell r="R356">
            <v>1.1602939189189188</v>
          </cell>
          <cell r="S356" t="str">
            <v>Triangular</v>
          </cell>
          <cell r="T356">
            <v>0.53416148648648665</v>
          </cell>
          <cell r="U356">
            <v>0.83869775675675651</v>
          </cell>
          <cell r="V356">
            <v>1.1602939189189188</v>
          </cell>
          <cell r="W356" t="str">
            <v>Triangular</v>
          </cell>
          <cell r="X356">
            <v>0.53416148648648665</v>
          </cell>
          <cell r="Y356">
            <v>0.83869775675675651</v>
          </cell>
          <cell r="Z356">
            <v>1.1602939189189188</v>
          </cell>
          <cell r="AA356" t="str">
            <v>Triangular</v>
          </cell>
          <cell r="AB356">
            <v>0.34679499999999996</v>
          </cell>
          <cell r="AC356">
            <v>0.71382229999999969</v>
          </cell>
          <cell r="AD356">
            <v>1.1522249999999998</v>
          </cell>
          <cell r="AE356" t="str">
            <v>Triangular</v>
          </cell>
          <cell r="AF356">
            <v>0.34679499999999996</v>
          </cell>
          <cell r="AG356">
            <v>0.71382229999999969</v>
          </cell>
          <cell r="AH356">
            <v>1.1522249999999998</v>
          </cell>
          <cell r="AI356" t="str">
            <v>Triangular</v>
          </cell>
          <cell r="AJ356">
            <v>0.34679499999999996</v>
          </cell>
          <cell r="AK356">
            <v>0.71382229999999969</v>
          </cell>
          <cell r="AL356">
            <v>1.1522249999999998</v>
          </cell>
          <cell r="AM356" t="str">
            <v>Triangular</v>
          </cell>
          <cell r="AN356">
            <v>0.21493863636363639</v>
          </cell>
          <cell r="AO356">
            <v>0.83966172727272792</v>
          </cell>
          <cell r="AP356">
            <v>1.4473727272727273</v>
          </cell>
          <cell r="AQ356" t="str">
            <v>Triangular</v>
          </cell>
          <cell r="AR356">
            <v>0.21493863636363639</v>
          </cell>
          <cell r="AS356">
            <v>0.83966172727272792</v>
          </cell>
          <cell r="AT356">
            <v>1.4473727272727273</v>
          </cell>
          <cell r="AU356" t="str">
            <v>Triangular</v>
          </cell>
          <cell r="AV356">
            <v>0.21493863636363639</v>
          </cell>
          <cell r="AW356">
            <v>0.83966172727272792</v>
          </cell>
          <cell r="AX356">
            <v>1.4473727272727273</v>
          </cell>
          <cell r="AY356" t="str">
            <v>Triangular</v>
          </cell>
          <cell r="AZ356">
            <v>0.58035961538461533</v>
          </cell>
          <cell r="BA356">
            <v>0.93395676923076965</v>
          </cell>
          <cell r="BB356">
            <v>1.2757980769230772</v>
          </cell>
          <cell r="BC356" t="str">
            <v>Triangular</v>
          </cell>
          <cell r="BD356">
            <v>0.58035961538461533</v>
          </cell>
          <cell r="BE356">
            <v>0.93395676923076965</v>
          </cell>
          <cell r="BF356">
            <v>1.2757980769230772</v>
          </cell>
          <cell r="BG356" t="str">
            <v>Triangular</v>
          </cell>
          <cell r="BH356">
            <v>7.4857142857142858E-2</v>
          </cell>
          <cell r="BI356">
            <v>9.7930857142856848E-2</v>
          </cell>
          <cell r="BJ356">
            <v>0.12189285714285711</v>
          </cell>
          <cell r="BK356" t="str">
            <v>Triangular</v>
          </cell>
          <cell r="BL356">
            <v>0.26946124999999999</v>
          </cell>
          <cell r="BM356">
            <v>0.43763604999999967</v>
          </cell>
          <cell r="BN356">
            <v>0.62079125000000002</v>
          </cell>
          <cell r="BO356" t="str">
            <v>Triangular</v>
          </cell>
          <cell r="BP356">
            <v>0.26946124999999999</v>
          </cell>
          <cell r="BQ356">
            <v>0.43763604999999967</v>
          </cell>
          <cell r="BR356">
            <v>0.62079125000000002</v>
          </cell>
          <cell r="BS356" t="str">
            <v>Triangular</v>
          </cell>
          <cell r="BT356">
            <v>0.26946124999999999</v>
          </cell>
          <cell r="BU356">
            <v>0.43763604999999967</v>
          </cell>
          <cell r="BV356">
            <v>0.62079125000000002</v>
          </cell>
          <cell r="BW356" t="str">
            <v>Triangular</v>
          </cell>
          <cell r="BX356">
            <v>0.2222500000000002</v>
          </cell>
          <cell r="BY356">
            <v>0.74353949999999969</v>
          </cell>
          <cell r="BZ356">
            <v>1.420759375</v>
          </cell>
          <cell r="CA356" t="str">
            <v>Triangular</v>
          </cell>
          <cell r="CB356">
            <v>0.16810555555555554</v>
          </cell>
          <cell r="CC356">
            <v>0.33266811111111111</v>
          </cell>
          <cell r="CD356">
            <v>0.51089722222222211</v>
          </cell>
          <cell r="CE356" t="str">
            <v>Triangular</v>
          </cell>
          <cell r="CF356">
            <v>0.19441944444444439</v>
          </cell>
          <cell r="CG356">
            <v>0.47834027777777793</v>
          </cell>
          <cell r="CH356">
            <v>0.84999374999999999</v>
          </cell>
          <cell r="CI356" t="str">
            <v>Triangular</v>
          </cell>
          <cell r="CJ356">
            <v>0.19441944444444439</v>
          </cell>
          <cell r="CK356">
            <v>0.47834027777777793</v>
          </cell>
          <cell r="CL356">
            <v>0.84999374999999999</v>
          </cell>
          <cell r="CM356" t="str">
            <v>Triangular</v>
          </cell>
          <cell r="CN356">
            <v>0.12525</v>
          </cell>
          <cell r="CO356">
            <v>0.49639274999999972</v>
          </cell>
          <cell r="CP356">
            <v>0.92374999999999996</v>
          </cell>
          <cell r="CQ356" t="str">
            <v>Triangular</v>
          </cell>
          <cell r="CR356">
            <v>0.12525</v>
          </cell>
          <cell r="CS356">
            <v>0.49639274999999972</v>
          </cell>
          <cell r="CT356">
            <v>0.92374999999999996</v>
          </cell>
          <cell r="CU356" t="str">
            <v>Triangular</v>
          </cell>
          <cell r="CV356">
            <v>6.1428571428571426E-3</v>
          </cell>
          <cell r="CW356">
            <v>5.9980714285714325E-2</v>
          </cell>
          <cell r="CX356">
            <v>0.20400000000000001</v>
          </cell>
          <cell r="CY356" t="str">
            <v>Triangular</v>
          </cell>
          <cell r="CZ356">
            <v>6.1428571428571426E-3</v>
          </cell>
          <cell r="DA356">
            <v>5.9980714285714325E-2</v>
          </cell>
          <cell r="DB356">
            <v>0.20400000000000001</v>
          </cell>
          <cell r="DC356" t="str">
            <v>Triangular</v>
          </cell>
          <cell r="DD356">
            <v>0.40060000000000001</v>
          </cell>
          <cell r="DE356">
            <v>0.91063939999999943</v>
          </cell>
          <cell r="DF356">
            <v>1.5048000000000001</v>
          </cell>
          <cell r="DG356" t="str">
            <v>Triangular</v>
          </cell>
          <cell r="DH356">
            <v>0.40060000000000001</v>
          </cell>
          <cell r="DI356">
            <v>0.91063939999999943</v>
          </cell>
          <cell r="DJ356">
            <v>1.5048000000000001</v>
          </cell>
          <cell r="DK356" t="str">
            <v>Triangular</v>
          </cell>
          <cell r="DL356">
            <v>3.7385000000000002E-2</v>
          </cell>
          <cell r="DM356">
            <v>1.8127258000000013</v>
          </cell>
          <cell r="DN356">
            <v>4.4107499999999993</v>
          </cell>
          <cell r="DO356" t="str">
            <v>Triangular</v>
          </cell>
          <cell r="EB356">
            <v>0.63505463917525784</v>
          </cell>
          <cell r="EC356">
            <v>0.80966298625429667</v>
          </cell>
          <cell r="ED356">
            <v>1.0195618556701032</v>
          </cell>
          <cell r="EE356" t="str">
            <v>Triangular</v>
          </cell>
        </row>
        <row r="357">
          <cell r="E357" t="str">
            <v>2_GSoel_CH4</v>
          </cell>
          <cell r="F357" t="str">
            <v>metric tonnes</v>
          </cell>
          <cell r="G357" t="e">
            <v>#NAME?</v>
          </cell>
          <cell r="H357">
            <v>0.69023000000000001</v>
          </cell>
          <cell r="I357">
            <v>1.1500413999999985</v>
          </cell>
          <cell r="J357">
            <v>1.6538485714285713</v>
          </cell>
          <cell r="K357" t="str">
            <v>Triangular</v>
          </cell>
          <cell r="L357">
            <v>0.69023000000000001</v>
          </cell>
          <cell r="M357">
            <v>1.1500413999999985</v>
          </cell>
          <cell r="N357">
            <v>1.6538485714285713</v>
          </cell>
          <cell r="O357" t="str">
            <v>Triangular</v>
          </cell>
          <cell r="P357">
            <v>6.6967804054054065</v>
          </cell>
          <cell r="Q357">
            <v>9.4216307297297455</v>
          </cell>
          <cell r="R357">
            <v>12.17299797297297</v>
          </cell>
          <cell r="S357" t="str">
            <v>Triangular</v>
          </cell>
          <cell r="T357">
            <v>6.6967804054054065</v>
          </cell>
          <cell r="U357">
            <v>9.4216307297297455</v>
          </cell>
          <cell r="V357">
            <v>12.17299797297297</v>
          </cell>
          <cell r="W357" t="str">
            <v>Triangular</v>
          </cell>
          <cell r="X357">
            <v>6.6967804054054065</v>
          </cell>
          <cell r="Y357">
            <v>9.4216307297297455</v>
          </cell>
          <cell r="Z357">
            <v>12.17299797297297</v>
          </cell>
          <cell r="AA357" t="str">
            <v>Triangular</v>
          </cell>
          <cell r="AB357">
            <v>3.4974000000000003</v>
          </cell>
          <cell r="AC357">
            <v>5.8999028000000049</v>
          </cell>
          <cell r="AD357">
            <v>8.4556549999999984</v>
          </cell>
          <cell r="AE357" t="str">
            <v>Triangular</v>
          </cell>
          <cell r="AF357">
            <v>3.4974000000000003</v>
          </cell>
          <cell r="AG357">
            <v>5.8999028000000049</v>
          </cell>
          <cell r="AH357">
            <v>8.4556549999999984</v>
          </cell>
          <cell r="AI357" t="str">
            <v>Triangular</v>
          </cell>
          <cell r="AJ357">
            <v>3.4974000000000003</v>
          </cell>
          <cell r="AK357">
            <v>5.8999028000000049</v>
          </cell>
          <cell r="AL357">
            <v>8.4556549999999984</v>
          </cell>
          <cell r="AM357" t="str">
            <v>Triangular</v>
          </cell>
          <cell r="AN357">
            <v>3.7558272727272723</v>
          </cell>
          <cell r="AO357">
            <v>11.620598454545476</v>
          </cell>
          <cell r="AP357">
            <v>19.678313636363637</v>
          </cell>
          <cell r="AQ357" t="str">
            <v>Triangular</v>
          </cell>
          <cell r="AR357">
            <v>3.7558272727272723</v>
          </cell>
          <cell r="AS357">
            <v>11.620598454545476</v>
          </cell>
          <cell r="AT357">
            <v>19.678313636363637</v>
          </cell>
          <cell r="AU357" t="str">
            <v>Triangular</v>
          </cell>
          <cell r="AV357">
            <v>3.7558272727272723</v>
          </cell>
          <cell r="AW357">
            <v>11.620598454545476</v>
          </cell>
          <cell r="AX357">
            <v>19.678313636363637</v>
          </cell>
          <cell r="AY357" t="str">
            <v>Triangular</v>
          </cell>
          <cell r="AZ357">
            <v>9.1736846153846159</v>
          </cell>
          <cell r="BA357">
            <v>14.647448076923073</v>
          </cell>
          <cell r="BB357">
            <v>19.912403846153847</v>
          </cell>
          <cell r="BC357" t="str">
            <v>Triangular</v>
          </cell>
          <cell r="BD357">
            <v>9.1736846153846159</v>
          </cell>
          <cell r="BE357">
            <v>14.647448076923073</v>
          </cell>
          <cell r="BF357">
            <v>19.912403846153847</v>
          </cell>
          <cell r="BG357" t="str">
            <v>Triangular</v>
          </cell>
          <cell r="BH357">
            <v>2.6132392857142861</v>
          </cell>
          <cell r="BI357">
            <v>4.3895515714285747</v>
          </cell>
          <cell r="BJ357">
            <v>6.3419999999999996</v>
          </cell>
          <cell r="BK357" t="str">
            <v>Triangular</v>
          </cell>
          <cell r="BL357">
            <v>15.342444999999996</v>
          </cell>
          <cell r="BM357">
            <v>27.89684669999998</v>
          </cell>
          <cell r="BN357">
            <v>42.245757499999996</v>
          </cell>
          <cell r="BO357" t="str">
            <v>Triangular</v>
          </cell>
          <cell r="BP357">
            <v>15.342444999999996</v>
          </cell>
          <cell r="BQ357">
            <v>27.89684669999998</v>
          </cell>
          <cell r="BR357">
            <v>42.245757499999996</v>
          </cell>
          <cell r="BS357" t="str">
            <v>Triangular</v>
          </cell>
          <cell r="BT357">
            <v>15.342444999999996</v>
          </cell>
          <cell r="BU357">
            <v>27.89684669999998</v>
          </cell>
          <cell r="BV357">
            <v>42.245757499999996</v>
          </cell>
          <cell r="BW357" t="str">
            <v>Triangular</v>
          </cell>
          <cell r="BX357">
            <v>2.8845750000000021</v>
          </cell>
          <cell r="BY357">
            <v>8.9128753749999916</v>
          </cell>
          <cell r="BZ357">
            <v>16.519874999999999</v>
          </cell>
          <cell r="CA357" t="str">
            <v>Triangular</v>
          </cell>
          <cell r="CB357">
            <v>2.064427777777778</v>
          </cell>
          <cell r="CC357">
            <v>4.5997671111111131</v>
          </cell>
          <cell r="CD357">
            <v>7.2605861111111123</v>
          </cell>
          <cell r="CE357" t="str">
            <v>Triangular</v>
          </cell>
          <cell r="CF357">
            <v>4.2948652777777774</v>
          </cell>
          <cell r="CG357">
            <v>7.4773035833333275</v>
          </cell>
          <cell r="CH357">
            <v>11.622920833333334</v>
          </cell>
          <cell r="CI357" t="str">
            <v>Triangular</v>
          </cell>
          <cell r="CJ357">
            <v>4.2948652777777774</v>
          </cell>
          <cell r="CK357">
            <v>7.4773035833333275</v>
          </cell>
          <cell r="CL357">
            <v>11.622920833333334</v>
          </cell>
          <cell r="CM357" t="str">
            <v>Triangular</v>
          </cell>
          <cell r="CN357">
            <v>0.88824999999999998</v>
          </cell>
          <cell r="CO357">
            <v>3.3948045000000002</v>
          </cell>
          <cell r="CP357">
            <v>6.1429999999999989</v>
          </cell>
          <cell r="CQ357" t="str">
            <v>Triangular</v>
          </cell>
          <cell r="CR357">
            <v>0.88824999999999998</v>
          </cell>
          <cell r="CS357">
            <v>3.3948045000000002</v>
          </cell>
          <cell r="CT357">
            <v>6.1429999999999989</v>
          </cell>
          <cell r="CU357" t="str">
            <v>Triangular</v>
          </cell>
          <cell r="CV357">
            <v>0.28042857142857142</v>
          </cell>
          <cell r="CW357">
            <v>1.9409414285714288</v>
          </cell>
          <cell r="CX357">
            <v>6.2679999999999998</v>
          </cell>
          <cell r="CY357" t="str">
            <v>Triangular</v>
          </cell>
          <cell r="CZ357">
            <v>0.28042857142857142</v>
          </cell>
          <cell r="DA357">
            <v>1.9409414285714288</v>
          </cell>
          <cell r="DB357">
            <v>6.2679999999999998</v>
          </cell>
          <cell r="DC357" t="str">
            <v>Triangular</v>
          </cell>
          <cell r="DD357">
            <v>3.7923</v>
          </cell>
          <cell r="DE357">
            <v>7.2392481999999987</v>
          </cell>
          <cell r="DF357">
            <v>11.078400000000002</v>
          </cell>
          <cell r="DG357" t="str">
            <v>Triangular</v>
          </cell>
          <cell r="DH357">
            <v>3.7923</v>
          </cell>
          <cell r="DI357">
            <v>7.2392481999999987</v>
          </cell>
          <cell r="DJ357">
            <v>11.078400000000002</v>
          </cell>
          <cell r="DK357" t="str">
            <v>Triangular</v>
          </cell>
          <cell r="DL357">
            <v>0.39699999999999996</v>
          </cell>
          <cell r="DM357">
            <v>18.825733200000002</v>
          </cell>
          <cell r="DN357">
            <v>45.652829999999994</v>
          </cell>
          <cell r="DO357" t="str">
            <v>Triangular</v>
          </cell>
          <cell r="EB357">
            <v>6.4337639175257744</v>
          </cell>
          <cell r="EC357">
            <v>8.0395739381443239</v>
          </cell>
          <cell r="ED357">
            <v>9.8816085910652944</v>
          </cell>
          <cell r="EE357" t="str">
            <v>Triangular</v>
          </cell>
        </row>
        <row r="358">
          <cell r="E358" t="str">
            <v>2_GSplastic_CO2</v>
          </cell>
          <cell r="F358" t="str">
            <v>metric tonnes</v>
          </cell>
          <cell r="G358" t="e">
            <v>#NAME?</v>
          </cell>
          <cell r="H358">
            <v>5.7142857142857142E-5</v>
          </cell>
          <cell r="I358">
            <v>5.4677142857142954E-3</v>
          </cell>
          <cell r="J358">
            <v>1.5085714285714286E-2</v>
          </cell>
          <cell r="K358" t="str">
            <v>Triangular</v>
          </cell>
          <cell r="L358">
            <v>5.7142857142857142E-5</v>
          </cell>
          <cell r="M358">
            <v>5.4677142857142954E-3</v>
          </cell>
          <cell r="N358">
            <v>1.5085714285714286E-2</v>
          </cell>
          <cell r="O358" t="str">
            <v>Triangular</v>
          </cell>
          <cell r="P358">
            <v>0</v>
          </cell>
          <cell r="Q358">
            <v>1.3921081081081213E-2</v>
          </cell>
          <cell r="R358">
            <v>3.7932432432432342E-2</v>
          </cell>
          <cell r="S358" t="str">
            <v>Triangular</v>
          </cell>
          <cell r="T358">
            <v>0</v>
          </cell>
          <cell r="U358">
            <v>1.3921081081081213E-2</v>
          </cell>
          <cell r="V358">
            <v>3.7932432432432342E-2</v>
          </cell>
          <cell r="W358" t="str">
            <v>Triangular</v>
          </cell>
          <cell r="X358">
            <v>0</v>
          </cell>
          <cell r="Y358">
            <v>1.3921081081081213E-2</v>
          </cell>
          <cell r="Z358">
            <v>3.7932432432432342E-2</v>
          </cell>
          <cell r="AA358" t="str">
            <v>Triangular</v>
          </cell>
          <cell r="AB358">
            <v>0</v>
          </cell>
          <cell r="AC358">
            <v>3.3835000000000066E-2</v>
          </cell>
          <cell r="AD358">
            <v>0.33500000000000002</v>
          </cell>
          <cell r="AE358" t="str">
            <v>Triangular</v>
          </cell>
          <cell r="AF358">
            <v>0</v>
          </cell>
          <cell r="AG358">
            <v>3.3835000000000066E-2</v>
          </cell>
          <cell r="AH358">
            <v>0.33500000000000002</v>
          </cell>
          <cell r="AI358" t="str">
            <v>Triangular</v>
          </cell>
          <cell r="AJ358">
            <v>0</v>
          </cell>
          <cell r="AK358">
            <v>3.3835000000000066E-2</v>
          </cell>
          <cell r="AL358">
            <v>0.33500000000000002</v>
          </cell>
          <cell r="AM358" t="str">
            <v>Triangular</v>
          </cell>
          <cell r="AN358">
            <v>0</v>
          </cell>
          <cell r="AO358">
            <v>4.8852727272726843E-3</v>
          </cell>
          <cell r="AP358">
            <v>1.7636363636363638E-2</v>
          </cell>
          <cell r="AQ358" t="str">
            <v>Triangular</v>
          </cell>
          <cell r="AR358">
            <v>0</v>
          </cell>
          <cell r="AS358">
            <v>4.8852727272726843E-3</v>
          </cell>
          <cell r="AT358">
            <v>1.7636363636363638E-2</v>
          </cell>
          <cell r="AU358" t="str">
            <v>Triangular</v>
          </cell>
          <cell r="AV358">
            <v>0</v>
          </cell>
          <cell r="AW358">
            <v>4.8852727272726843E-3</v>
          </cell>
          <cell r="AX358">
            <v>1.7636363636363638E-2</v>
          </cell>
          <cell r="AY358" t="str">
            <v>Triangular</v>
          </cell>
          <cell r="AZ358">
            <v>0</v>
          </cell>
          <cell r="BA358">
            <v>0.32885230769230805</v>
          </cell>
          <cell r="BB358">
            <v>1.2092307692307693</v>
          </cell>
          <cell r="BC358" t="str">
            <v>Triangular</v>
          </cell>
          <cell r="BD358">
            <v>0</v>
          </cell>
          <cell r="BE358">
            <v>0.32885230769230805</v>
          </cell>
          <cell r="BF358">
            <v>1.2092307692307693</v>
          </cell>
          <cell r="BG358" t="str">
            <v>Triangular</v>
          </cell>
          <cell r="BH358">
            <v>0</v>
          </cell>
          <cell r="BI358">
            <v>2.7874285714285726E-2</v>
          </cell>
          <cell r="BJ358">
            <v>0</v>
          </cell>
          <cell r="BK358" t="str">
            <v>Triangular</v>
          </cell>
          <cell r="BL358">
            <v>0</v>
          </cell>
          <cell r="BM358">
            <v>1.8391499999999973E-3</v>
          </cell>
          <cell r="BN358">
            <v>3.015E-2</v>
          </cell>
          <cell r="BO358" t="str">
            <v>Triangular</v>
          </cell>
          <cell r="BP358">
            <v>0</v>
          </cell>
          <cell r="BQ358">
            <v>1.8391499999999973E-3</v>
          </cell>
          <cell r="BR358">
            <v>3.015E-2</v>
          </cell>
          <cell r="BS358" t="str">
            <v>Triangular</v>
          </cell>
          <cell r="BT358">
            <v>0</v>
          </cell>
          <cell r="BU358">
            <v>1.8391499999999973E-3</v>
          </cell>
          <cell r="BV358">
            <v>3.015E-2</v>
          </cell>
          <cell r="BW358" t="str">
            <v>Triangular</v>
          </cell>
          <cell r="BX358">
            <v>0</v>
          </cell>
          <cell r="BY358">
            <v>6.7049999999999567E-3</v>
          </cell>
          <cell r="BZ358">
            <v>2.1874999999999999E-2</v>
          </cell>
          <cell r="CA358" t="str">
            <v>Triangular</v>
          </cell>
          <cell r="CB358">
            <v>0</v>
          </cell>
          <cell r="CC358">
            <v>3.7505882222222073</v>
          </cell>
          <cell r="CD358">
            <v>9.868666666666666</v>
          </cell>
          <cell r="CE358" t="str">
            <v>Triangular</v>
          </cell>
          <cell r="CF358">
            <v>0</v>
          </cell>
          <cell r="CG358">
            <v>0.16641558333333384</v>
          </cell>
          <cell r="CH358">
            <v>0.66222222222222227</v>
          </cell>
          <cell r="CI358" t="str">
            <v>Triangular</v>
          </cell>
          <cell r="CJ358">
            <v>0</v>
          </cell>
          <cell r="CK358">
            <v>0.16641558333333384</v>
          </cell>
          <cell r="CL358">
            <v>0.66222222222222227</v>
          </cell>
          <cell r="CM358" t="str">
            <v>Triangular</v>
          </cell>
          <cell r="CN358">
            <v>0</v>
          </cell>
          <cell r="CO358">
            <v>0</v>
          </cell>
          <cell r="CP358">
            <v>0</v>
          </cell>
          <cell r="CQ358" t="str">
            <v>Triangular</v>
          </cell>
          <cell r="CR358">
            <v>0</v>
          </cell>
          <cell r="CS358">
            <v>0</v>
          </cell>
          <cell r="CT358">
            <v>0</v>
          </cell>
          <cell r="CU358" t="str">
            <v>Triangular</v>
          </cell>
          <cell r="CV358">
            <v>0</v>
          </cell>
          <cell r="CW358">
            <v>0.27844428571428692</v>
          </cell>
          <cell r="CX358">
            <v>1.4985714285714287</v>
          </cell>
          <cell r="CY358" t="str">
            <v>Triangular</v>
          </cell>
          <cell r="CZ358">
            <v>0</v>
          </cell>
          <cell r="DA358">
            <v>0.27844428571428692</v>
          </cell>
          <cell r="DB358">
            <v>1.4985714285714287</v>
          </cell>
          <cell r="DC358" t="str">
            <v>Triangular</v>
          </cell>
          <cell r="DD358">
            <v>3.3E-3</v>
          </cell>
          <cell r="DE358">
            <v>2.1831099999999912E-2</v>
          </cell>
          <cell r="DF358">
            <v>0.40689999999999998</v>
          </cell>
          <cell r="DG358" t="str">
            <v>Triangular</v>
          </cell>
          <cell r="DH358">
            <v>3.3E-3</v>
          </cell>
          <cell r="DI358">
            <v>2.1831099999999912E-2</v>
          </cell>
          <cell r="DJ358">
            <v>0.40689999999999998</v>
          </cell>
          <cell r="DK358" t="str">
            <v>Triangular</v>
          </cell>
          <cell r="DL358">
            <v>0</v>
          </cell>
          <cell r="DM358">
            <v>0</v>
          </cell>
          <cell r="DN358">
            <v>0</v>
          </cell>
          <cell r="DO358" t="str">
            <v>Triangular</v>
          </cell>
          <cell r="EB358">
            <v>3.0389776632302416E-2</v>
          </cell>
          <cell r="EC358">
            <v>0.1955639278350515</v>
          </cell>
          <cell r="ED358">
            <v>0.43461297250859082</v>
          </cell>
          <cell r="EE358" t="str">
            <v>Triangular</v>
          </cell>
        </row>
        <row r="359">
          <cell r="E359" t="str">
            <v>2_GSplastic_CH4</v>
          </cell>
          <cell r="F359" t="str">
            <v>metric tonnes</v>
          </cell>
          <cell r="G359" t="e">
            <v>#NAME?</v>
          </cell>
          <cell r="H359">
            <v>7.3142857142857141E-3</v>
          </cell>
          <cell r="I359">
            <v>0.96416120000000149</v>
          </cell>
          <cell r="J359">
            <v>3.0255714285714288</v>
          </cell>
          <cell r="K359" t="str">
            <v>Triangular</v>
          </cell>
          <cell r="L359">
            <v>7.3142857142857141E-3</v>
          </cell>
          <cell r="M359">
            <v>0.96416120000000149</v>
          </cell>
          <cell r="N359">
            <v>3.0255714285714288</v>
          </cell>
          <cell r="O359" t="str">
            <v>Triangular</v>
          </cell>
          <cell r="P359">
            <v>0</v>
          </cell>
          <cell r="Q359">
            <v>0.22933972972973082</v>
          </cell>
          <cell r="R359">
            <v>0.72432432432432436</v>
          </cell>
          <cell r="S359" t="str">
            <v>Triangular</v>
          </cell>
          <cell r="T359">
            <v>0</v>
          </cell>
          <cell r="U359">
            <v>0.22933972972973082</v>
          </cell>
          <cell r="V359">
            <v>0.72432432432432436</v>
          </cell>
          <cell r="W359" t="str">
            <v>Triangular</v>
          </cell>
          <cell r="X359">
            <v>0</v>
          </cell>
          <cell r="Y359">
            <v>0.22933972972973082</v>
          </cell>
          <cell r="Z359">
            <v>0.72432432432432436</v>
          </cell>
          <cell r="AA359" t="str">
            <v>Triangular</v>
          </cell>
          <cell r="AB359">
            <v>0</v>
          </cell>
          <cell r="AC359">
            <v>0.48322440000000039</v>
          </cell>
          <cell r="AD359">
            <v>4.7843999999999998</v>
          </cell>
          <cell r="AE359" t="str">
            <v>Triangular</v>
          </cell>
          <cell r="AF359">
            <v>0</v>
          </cell>
          <cell r="AG359">
            <v>0.48322440000000039</v>
          </cell>
          <cell r="AH359">
            <v>4.7843999999999998</v>
          </cell>
          <cell r="AI359" t="str">
            <v>Triangular</v>
          </cell>
          <cell r="AJ359">
            <v>0</v>
          </cell>
          <cell r="AK359">
            <v>0.48322440000000039</v>
          </cell>
          <cell r="AL359">
            <v>4.7843999999999998</v>
          </cell>
          <cell r="AM359" t="str">
            <v>Triangular</v>
          </cell>
          <cell r="AN359">
            <v>0</v>
          </cell>
          <cell r="AO359">
            <v>0.10077763636363536</v>
          </cell>
          <cell r="AP359">
            <v>0.36381818181818182</v>
          </cell>
          <cell r="AQ359" t="str">
            <v>Triangular</v>
          </cell>
          <cell r="AR359">
            <v>0</v>
          </cell>
          <cell r="AS359">
            <v>0.10077763636363536</v>
          </cell>
          <cell r="AT359">
            <v>0.36381818181818182</v>
          </cell>
          <cell r="AU359" t="str">
            <v>Triangular</v>
          </cell>
          <cell r="AV359">
            <v>0</v>
          </cell>
          <cell r="AW359">
            <v>0.10077763636363536</v>
          </cell>
          <cell r="AX359">
            <v>0.36381818181818182</v>
          </cell>
          <cell r="AY359" t="str">
            <v>Triangular</v>
          </cell>
          <cell r="AZ359">
            <v>0</v>
          </cell>
          <cell r="BA359">
            <v>4.6542577692307674</v>
          </cell>
          <cell r="BB359">
            <v>17.090769230769233</v>
          </cell>
          <cell r="BC359" t="str">
            <v>Triangular</v>
          </cell>
          <cell r="BD359">
            <v>0</v>
          </cell>
          <cell r="BE359">
            <v>4.6542577692307674</v>
          </cell>
          <cell r="BF359">
            <v>17.090769230769233</v>
          </cell>
          <cell r="BG359" t="str">
            <v>Triangular</v>
          </cell>
          <cell r="BH359">
            <v>0</v>
          </cell>
          <cell r="BI359">
            <v>7.8754285714285735E-2</v>
          </cell>
          <cell r="BJ359">
            <v>0</v>
          </cell>
          <cell r="BK359" t="str">
            <v>Triangular</v>
          </cell>
          <cell r="BL359">
            <v>0</v>
          </cell>
          <cell r="BM359">
            <v>6.2287099999999922E-2</v>
          </cell>
          <cell r="BN359">
            <v>1.0211000000000001</v>
          </cell>
          <cell r="BO359" t="str">
            <v>Triangular</v>
          </cell>
          <cell r="BP359">
            <v>0</v>
          </cell>
          <cell r="BQ359">
            <v>6.2287099999999922E-2</v>
          </cell>
          <cell r="BR359">
            <v>1.0211000000000001</v>
          </cell>
          <cell r="BS359" t="str">
            <v>Triangular</v>
          </cell>
          <cell r="BT359">
            <v>0</v>
          </cell>
          <cell r="BU359">
            <v>6.2287099999999922E-2</v>
          </cell>
          <cell r="BV359">
            <v>1.0211000000000001</v>
          </cell>
          <cell r="BW359" t="str">
            <v>Triangular</v>
          </cell>
          <cell r="BX359">
            <v>0</v>
          </cell>
          <cell r="BY359">
            <v>0.10917499999999966</v>
          </cell>
          <cell r="BZ359">
            <v>0.35599999999999998</v>
          </cell>
          <cell r="CA359" t="str">
            <v>Triangular</v>
          </cell>
          <cell r="CB359">
            <v>0</v>
          </cell>
          <cell r="CC359">
            <v>10.72070299999999</v>
          </cell>
          <cell r="CD359">
            <v>28.587444444444444</v>
          </cell>
          <cell r="CE359" t="str">
            <v>Triangular</v>
          </cell>
          <cell r="CF359">
            <v>0</v>
          </cell>
          <cell r="CG359">
            <v>2.1731200833333375</v>
          </cell>
          <cell r="CH359">
            <v>8.876777777777777</v>
          </cell>
          <cell r="CI359" t="str">
            <v>Triangular</v>
          </cell>
          <cell r="CJ359">
            <v>0</v>
          </cell>
          <cell r="CK359">
            <v>2.1731200833333375</v>
          </cell>
          <cell r="CL359">
            <v>8.876777777777777</v>
          </cell>
          <cell r="CM359" t="str">
            <v>Triangular</v>
          </cell>
          <cell r="CN359">
            <v>0</v>
          </cell>
          <cell r="CO359">
            <v>0</v>
          </cell>
          <cell r="CP359">
            <v>0</v>
          </cell>
          <cell r="CQ359" t="str">
            <v>Triangular</v>
          </cell>
          <cell r="CR359">
            <v>0</v>
          </cell>
          <cell r="CS359">
            <v>0</v>
          </cell>
          <cell r="CT359">
            <v>0</v>
          </cell>
          <cell r="CU359" t="str">
            <v>Triangular</v>
          </cell>
          <cell r="CV359">
            <v>0</v>
          </cell>
          <cell r="CW359">
            <v>4.5148810000000097</v>
          </cell>
          <cell r="CX359">
            <v>19.613857142857142</v>
          </cell>
          <cell r="CY359" t="str">
            <v>Triangular</v>
          </cell>
          <cell r="CZ359">
            <v>0</v>
          </cell>
          <cell r="DA359">
            <v>4.5148810000000097</v>
          </cell>
          <cell r="DB359">
            <v>19.613857142857142</v>
          </cell>
          <cell r="DC359" t="str">
            <v>Triangular</v>
          </cell>
          <cell r="DD359">
            <v>3.5799999999999998E-2</v>
          </cell>
          <cell r="DE359">
            <v>0.1866317999999999</v>
          </cell>
          <cell r="DF359">
            <v>2.6213000000000002</v>
          </cell>
          <cell r="DG359" t="str">
            <v>Triangular</v>
          </cell>
          <cell r="DH359">
            <v>3.5799999999999998E-2</v>
          </cell>
          <cell r="DI359">
            <v>0.1866317999999999</v>
          </cell>
          <cell r="DJ359">
            <v>2.6213000000000002</v>
          </cell>
          <cell r="DK359" t="str">
            <v>Triangular</v>
          </cell>
          <cell r="DL359">
            <v>0</v>
          </cell>
          <cell r="DM359">
            <v>0</v>
          </cell>
          <cell r="DN359">
            <v>0</v>
          </cell>
          <cell r="DO359" t="str">
            <v>Triangular</v>
          </cell>
          <cell r="EB359">
            <v>0.534999914089347</v>
          </cell>
          <cell r="EC359">
            <v>3.1340823848797243</v>
          </cell>
          <cell r="ED359">
            <v>6.9677824742268033</v>
          </cell>
          <cell r="EE359" t="str">
            <v>Triangular</v>
          </cell>
        </row>
        <row r="360">
          <cell r="E360" t="str">
            <v>2_GSprv_CO2</v>
          </cell>
          <cell r="F360" t="str">
            <v>metric tonnes</v>
          </cell>
          <cell r="G360" t="e">
            <v>#NAME?</v>
          </cell>
          <cell r="H360">
            <v>7.4571428571428592E-3</v>
          </cell>
          <cell r="I360">
            <v>8.5258628571428532E-2</v>
          </cell>
          <cell r="J360">
            <v>0.1894942857142857</v>
          </cell>
          <cell r="K360" t="str">
            <v>Triangular</v>
          </cell>
          <cell r="L360">
            <v>7.4571428571428592E-3</v>
          </cell>
          <cell r="M360">
            <v>8.5258628571428532E-2</v>
          </cell>
          <cell r="N360">
            <v>0.1894942857142857</v>
          </cell>
          <cell r="O360" t="str">
            <v>Triangular</v>
          </cell>
          <cell r="P360">
            <v>2.5083993243243241</v>
          </cell>
          <cell r="Q360">
            <v>3.8474689729729699</v>
          </cell>
          <cell r="R360">
            <v>5.2931824324324328</v>
          </cell>
          <cell r="S360" t="str">
            <v>Triangular</v>
          </cell>
          <cell r="T360">
            <v>2.5083993243243241</v>
          </cell>
          <cell r="U360">
            <v>3.8474689729729699</v>
          </cell>
          <cell r="V360">
            <v>5.2931824324324328</v>
          </cell>
          <cell r="W360" t="str">
            <v>Triangular</v>
          </cell>
          <cell r="X360">
            <v>2.5083993243243241</v>
          </cell>
          <cell r="Y360">
            <v>3.8474689729729699</v>
          </cell>
          <cell r="Z360">
            <v>5.2931824324324328</v>
          </cell>
          <cell r="AA360" t="str">
            <v>Triangular</v>
          </cell>
          <cell r="AB360">
            <v>1.7611825000000001</v>
          </cell>
          <cell r="AC360">
            <v>3.5035945999999987</v>
          </cell>
          <cell r="AD360">
            <v>5.5641624999999992</v>
          </cell>
          <cell r="AE360" t="str">
            <v>Triangular</v>
          </cell>
          <cell r="AF360">
            <v>1.7611825000000001</v>
          </cell>
          <cell r="AG360">
            <v>3.5035945999999987</v>
          </cell>
          <cell r="AH360">
            <v>5.5641624999999992</v>
          </cell>
          <cell r="AI360" t="str">
            <v>Triangular</v>
          </cell>
          <cell r="AJ360">
            <v>1.7611825000000001</v>
          </cell>
          <cell r="AK360">
            <v>3.5035945999999987</v>
          </cell>
          <cell r="AL360">
            <v>5.5641624999999992</v>
          </cell>
          <cell r="AM360" t="str">
            <v>Triangular</v>
          </cell>
          <cell r="AN360">
            <v>0.9628545454545453</v>
          </cell>
          <cell r="AO360">
            <v>3.183320818181818</v>
          </cell>
          <cell r="AP360">
            <v>5.4113636363636379</v>
          </cell>
          <cell r="AQ360" t="str">
            <v>Triangular</v>
          </cell>
          <cell r="AR360">
            <v>0.9628545454545453</v>
          </cell>
          <cell r="AS360">
            <v>3.183320818181818</v>
          </cell>
          <cell r="AT360">
            <v>5.4113636363636379</v>
          </cell>
          <cell r="AU360" t="str">
            <v>Triangular</v>
          </cell>
          <cell r="AV360">
            <v>0.9628545454545453</v>
          </cell>
          <cell r="AW360">
            <v>3.183320818181818</v>
          </cell>
          <cell r="AX360">
            <v>5.4113636363636379</v>
          </cell>
          <cell r="AY360" t="str">
            <v>Triangular</v>
          </cell>
          <cell r="AZ360">
            <v>2.3213480769230768</v>
          </cell>
          <cell r="BA360">
            <v>4.0794336923076893</v>
          </cell>
          <cell r="BB360">
            <v>7.934923076923079</v>
          </cell>
          <cell r="BC360" t="str">
            <v>Triangular</v>
          </cell>
          <cell r="BD360">
            <v>2.3213480769230768</v>
          </cell>
          <cell r="BE360">
            <v>4.0794336923076893</v>
          </cell>
          <cell r="BF360">
            <v>7.934923076923079</v>
          </cell>
          <cell r="BG360" t="str">
            <v>Triangular</v>
          </cell>
          <cell r="BH360">
            <v>0.40476428571428574</v>
          </cell>
          <cell r="BI360">
            <v>0.53480085714285663</v>
          </cell>
          <cell r="BJ360">
            <v>0.70002499999999979</v>
          </cell>
          <cell r="BK360" t="str">
            <v>Triangular</v>
          </cell>
          <cell r="BL360">
            <v>1.3805262499999997</v>
          </cell>
          <cell r="BM360">
            <v>2.3306444999999982</v>
          </cell>
          <cell r="BN360">
            <v>3.3513987499999995</v>
          </cell>
          <cell r="BO360" t="str">
            <v>Triangular</v>
          </cell>
          <cell r="BP360">
            <v>1.3805262499999997</v>
          </cell>
          <cell r="BQ360">
            <v>2.3306444999999982</v>
          </cell>
          <cell r="BR360">
            <v>3.3513987499999995</v>
          </cell>
          <cell r="BS360" t="str">
            <v>Triangular</v>
          </cell>
          <cell r="BT360">
            <v>1.3805262499999997</v>
          </cell>
          <cell r="BU360">
            <v>2.3306444999999982</v>
          </cell>
          <cell r="BV360">
            <v>3.3513987499999995</v>
          </cell>
          <cell r="BW360" t="str">
            <v>Triangular</v>
          </cell>
          <cell r="BX360">
            <v>1.0812437500000009</v>
          </cell>
          <cell r="BY360">
            <v>3.3581398750000049</v>
          </cell>
          <cell r="BZ360">
            <v>6.147125</v>
          </cell>
          <cell r="CA360" t="str">
            <v>Triangular</v>
          </cell>
          <cell r="CB360">
            <v>0.69669722222222219</v>
          </cell>
          <cell r="CC360">
            <v>1.7043788888888913</v>
          </cell>
          <cell r="CD360">
            <v>2.8320861111111109</v>
          </cell>
          <cell r="CE360" t="str">
            <v>Triangular</v>
          </cell>
          <cell r="CF360">
            <v>1.2901041666666662</v>
          </cell>
          <cell r="CG360">
            <v>3.512986388888891</v>
          </cell>
          <cell r="CH360">
            <v>6.2338124999999991</v>
          </cell>
          <cell r="CI360" t="str">
            <v>Triangular</v>
          </cell>
          <cell r="CJ360">
            <v>1.2901041666666662</v>
          </cell>
          <cell r="CK360">
            <v>3.512986388888891</v>
          </cell>
          <cell r="CL360">
            <v>6.2338124999999991</v>
          </cell>
          <cell r="CM360" t="str">
            <v>Triangular</v>
          </cell>
          <cell r="CN360">
            <v>0.46500000000000002</v>
          </cell>
          <cell r="CO360">
            <v>1.7549562499999987</v>
          </cell>
          <cell r="CP360">
            <v>3.3425000000000002</v>
          </cell>
          <cell r="CQ360" t="str">
            <v>Triangular</v>
          </cell>
          <cell r="CR360">
            <v>0.46500000000000002</v>
          </cell>
          <cell r="CS360">
            <v>1.7549562499999987</v>
          </cell>
          <cell r="CT360">
            <v>3.3425000000000002</v>
          </cell>
          <cell r="CU360" t="str">
            <v>Triangular</v>
          </cell>
          <cell r="CV360">
            <v>3.157142857142857E-2</v>
          </cell>
          <cell r="CW360">
            <v>0.21682700000000013</v>
          </cell>
          <cell r="CX360">
            <v>0.67157142857142849</v>
          </cell>
          <cell r="CY360" t="str">
            <v>Triangular</v>
          </cell>
          <cell r="CZ360">
            <v>3.157142857142857E-2</v>
          </cell>
          <cell r="DA360">
            <v>0.21682700000000013</v>
          </cell>
          <cell r="DB360">
            <v>0.67157142857142849</v>
          </cell>
          <cell r="DC360" t="str">
            <v>Triangular</v>
          </cell>
          <cell r="DD360">
            <v>2.1024000000000003</v>
          </cell>
          <cell r="DE360">
            <v>5.5084650999999978</v>
          </cell>
          <cell r="DF360">
            <v>9.4886999999999997</v>
          </cell>
          <cell r="DG360" t="str">
            <v>Triangular</v>
          </cell>
          <cell r="DH360">
            <v>2.1024000000000003</v>
          </cell>
          <cell r="DI360">
            <v>5.5084650999999978</v>
          </cell>
          <cell r="DJ360">
            <v>9.4886999999999997</v>
          </cell>
          <cell r="DK360" t="str">
            <v>Triangular</v>
          </cell>
          <cell r="DL360">
            <v>0.66260000000000008</v>
          </cell>
          <cell r="DM360">
            <v>2.7222737000000001</v>
          </cell>
          <cell r="DN360">
            <v>5.6886874999999995</v>
          </cell>
          <cell r="DO360" t="str">
            <v>Triangular</v>
          </cell>
          <cell r="EB360">
            <v>3.3949735395188987</v>
          </cell>
          <cell r="EC360">
            <v>4.2366918350515475</v>
          </cell>
          <cell r="ED360">
            <v>5.1210404639175282</v>
          </cell>
          <cell r="EE360" t="str">
            <v>Triangular</v>
          </cell>
        </row>
        <row r="361">
          <cell r="E361" t="str">
            <v>2_GSprv_CH4</v>
          </cell>
          <cell r="F361" t="str">
            <v>metric tonnes</v>
          </cell>
          <cell r="G361" t="e">
            <v>#NAME?</v>
          </cell>
          <cell r="H361">
            <v>0.66209214285714268</v>
          </cell>
          <cell r="I361">
            <v>3.1406814571428585</v>
          </cell>
          <cell r="J361">
            <v>6.4941507142857118</v>
          </cell>
          <cell r="K361" t="str">
            <v>Triangular</v>
          </cell>
          <cell r="L361">
            <v>0.66209214285714268</v>
          </cell>
          <cell r="M361">
            <v>3.1406814571428585</v>
          </cell>
          <cell r="N361">
            <v>6.4941507142857118</v>
          </cell>
          <cell r="O361" t="str">
            <v>Triangular</v>
          </cell>
          <cell r="P361">
            <v>30.584731081081074</v>
          </cell>
          <cell r="Q361">
            <v>43.964189783783851</v>
          </cell>
          <cell r="R361">
            <v>58.547363513513517</v>
          </cell>
          <cell r="S361" t="str">
            <v>Triangular</v>
          </cell>
          <cell r="T361">
            <v>30.584731081081074</v>
          </cell>
          <cell r="U361">
            <v>43.964189783783851</v>
          </cell>
          <cell r="V361">
            <v>58.547363513513517</v>
          </cell>
          <cell r="W361" t="str">
            <v>Triangular</v>
          </cell>
          <cell r="X361">
            <v>30.584731081081074</v>
          </cell>
          <cell r="Y361">
            <v>43.964189783783851</v>
          </cell>
          <cell r="Z361">
            <v>58.547363513513517</v>
          </cell>
          <cell r="AA361" t="str">
            <v>Triangular</v>
          </cell>
          <cell r="AB361">
            <v>18.570034999999997</v>
          </cell>
          <cell r="AC361">
            <v>29.764849799999979</v>
          </cell>
          <cell r="AD361">
            <v>41.153314999999985</v>
          </cell>
          <cell r="AE361" t="str">
            <v>Triangular</v>
          </cell>
          <cell r="AF361">
            <v>18.570034999999997</v>
          </cell>
          <cell r="AG361">
            <v>29.764849799999979</v>
          </cell>
          <cell r="AH361">
            <v>41.153314999999985</v>
          </cell>
          <cell r="AI361" t="str">
            <v>Triangular</v>
          </cell>
          <cell r="AJ361">
            <v>18.570034999999997</v>
          </cell>
          <cell r="AK361">
            <v>29.764849799999979</v>
          </cell>
          <cell r="AL361">
            <v>41.153314999999985</v>
          </cell>
          <cell r="AM361" t="str">
            <v>Triangular</v>
          </cell>
          <cell r="AN361">
            <v>16.187711363636364</v>
          </cell>
          <cell r="AO361">
            <v>45.282378090909127</v>
          </cell>
          <cell r="AP361">
            <v>74.22331136363637</v>
          </cell>
          <cell r="AQ361" t="str">
            <v>Triangular</v>
          </cell>
          <cell r="AR361">
            <v>16.187711363636364</v>
          </cell>
          <cell r="AS361">
            <v>45.282378090909127</v>
          </cell>
          <cell r="AT361">
            <v>74.22331136363637</v>
          </cell>
          <cell r="AU361" t="str">
            <v>Triangular</v>
          </cell>
          <cell r="AV361">
            <v>16.187711363636364</v>
          </cell>
          <cell r="AW361">
            <v>45.282378090909127</v>
          </cell>
          <cell r="AX361">
            <v>74.22331136363637</v>
          </cell>
          <cell r="AY361" t="str">
            <v>Triangular</v>
          </cell>
          <cell r="AZ361">
            <v>34.603505769230765</v>
          </cell>
          <cell r="BA361">
            <v>53.951285153846101</v>
          </cell>
          <cell r="BB361">
            <v>72.249769230769218</v>
          </cell>
          <cell r="BC361" t="str">
            <v>Triangular</v>
          </cell>
          <cell r="BD361">
            <v>34.603505769230765</v>
          </cell>
          <cell r="BE361">
            <v>53.951285153846101</v>
          </cell>
          <cell r="BF361">
            <v>72.249769230769218</v>
          </cell>
          <cell r="BG361" t="str">
            <v>Triangular</v>
          </cell>
          <cell r="BH361">
            <v>14.51445</v>
          </cell>
          <cell r="BI361">
            <v>25.926096571428605</v>
          </cell>
          <cell r="BJ361">
            <v>38.141671428571421</v>
          </cell>
          <cell r="BK361" t="str">
            <v>Triangular</v>
          </cell>
          <cell r="BL361">
            <v>83.531887499999996</v>
          </cell>
          <cell r="BM361">
            <v>158.1726593999999</v>
          </cell>
          <cell r="BN361">
            <v>247.75369499999999</v>
          </cell>
          <cell r="BO361" t="str">
            <v>Triangular</v>
          </cell>
          <cell r="BP361">
            <v>83.531887499999996</v>
          </cell>
          <cell r="BQ361">
            <v>158.1726593999999</v>
          </cell>
          <cell r="BR361">
            <v>247.75369499999999</v>
          </cell>
          <cell r="BS361" t="str">
            <v>Triangular</v>
          </cell>
          <cell r="BT361">
            <v>83.531887499999996</v>
          </cell>
          <cell r="BU361">
            <v>158.1726593999999</v>
          </cell>
          <cell r="BV361">
            <v>247.75369499999999</v>
          </cell>
          <cell r="BW361" t="str">
            <v>Triangular</v>
          </cell>
          <cell r="BX361">
            <v>13.617443750000007</v>
          </cell>
          <cell r="BY361">
            <v>41.561466499999952</v>
          </cell>
          <cell r="BZ361">
            <v>75.904674999999983</v>
          </cell>
          <cell r="CA361" t="str">
            <v>Triangular</v>
          </cell>
          <cell r="CB361">
            <v>8.5419527777777802</v>
          </cell>
          <cell r="CC361">
            <v>23.158936666666666</v>
          </cell>
          <cell r="CD361">
            <v>40.368400000000001</v>
          </cell>
          <cell r="CE361" t="str">
            <v>Triangular</v>
          </cell>
          <cell r="CF361">
            <v>25.002840277777786</v>
          </cell>
          <cell r="CG361">
            <v>44.891788972222187</v>
          </cell>
          <cell r="CH361">
            <v>71.722762499999973</v>
          </cell>
          <cell r="CI361" t="str">
            <v>Triangular</v>
          </cell>
          <cell r="CJ361">
            <v>25.002840277777786</v>
          </cell>
          <cell r="CK361">
            <v>44.891788972222187</v>
          </cell>
          <cell r="CL361">
            <v>71.722762499999973</v>
          </cell>
          <cell r="CM361" t="str">
            <v>Triangular</v>
          </cell>
          <cell r="CN361">
            <v>2.87</v>
          </cell>
          <cell r="CO361">
            <v>13.211818625000014</v>
          </cell>
          <cell r="CP361">
            <v>25.311812500000002</v>
          </cell>
          <cell r="CQ361" t="str">
            <v>Triangular</v>
          </cell>
          <cell r="CR361">
            <v>2.87</v>
          </cell>
          <cell r="CS361">
            <v>13.211818625000014</v>
          </cell>
          <cell r="CT361">
            <v>25.311812500000002</v>
          </cell>
          <cell r="CU361" t="str">
            <v>Triangular</v>
          </cell>
          <cell r="CV361">
            <v>1.2769678571428573</v>
          </cell>
          <cell r="CW361">
            <v>7.2568255714285801</v>
          </cell>
          <cell r="CX361">
            <v>20.683714285714284</v>
          </cell>
          <cell r="CY361" t="str">
            <v>Triangular</v>
          </cell>
          <cell r="CZ361">
            <v>1.2769678571428573</v>
          </cell>
          <cell r="DA361">
            <v>7.2568255714285801</v>
          </cell>
          <cell r="DB361">
            <v>20.683714285714284</v>
          </cell>
          <cell r="DC361" t="str">
            <v>Triangular</v>
          </cell>
          <cell r="DD361">
            <v>19.0290125</v>
          </cell>
          <cell r="DE361">
            <v>42.441563400000014</v>
          </cell>
          <cell r="DF361">
            <v>69.342699999999994</v>
          </cell>
          <cell r="DG361" t="str">
            <v>Triangular</v>
          </cell>
          <cell r="DH361">
            <v>19.0290125</v>
          </cell>
          <cell r="DI361">
            <v>42.441563400000014</v>
          </cell>
          <cell r="DJ361">
            <v>69.342699999999994</v>
          </cell>
          <cell r="DK361" t="str">
            <v>Triangular</v>
          </cell>
          <cell r="DL361">
            <v>7.3616849999999987</v>
          </cell>
          <cell r="DM361">
            <v>27.721576100000021</v>
          </cell>
          <cell r="DN361">
            <v>57.615022499999995</v>
          </cell>
          <cell r="DO361" t="str">
            <v>Triangular</v>
          </cell>
          <cell r="EB361">
            <v>32.377503264604833</v>
          </cell>
          <cell r="EC361">
            <v>40.21641954639172</v>
          </cell>
          <cell r="ED361">
            <v>49.376898797250888</v>
          </cell>
          <cell r="EE361" t="str">
            <v>Triangular</v>
          </cell>
        </row>
        <row r="362">
          <cell r="E362" t="str">
            <v>2_GSpsteel_CO2</v>
          </cell>
          <cell r="F362" t="str">
            <v>metric tonnes</v>
          </cell>
          <cell r="G362" t="e">
            <v>#NAME?</v>
          </cell>
          <cell r="H362">
            <v>6.5971428571428561E-3</v>
          </cell>
          <cell r="I362">
            <v>1.7718399999999995E-2</v>
          </cell>
          <cell r="J362">
            <v>3.0287857142857144E-2</v>
          </cell>
          <cell r="K362" t="str">
            <v>Triangular</v>
          </cell>
          <cell r="L362">
            <v>6.5971428571428561E-3</v>
          </cell>
          <cell r="M362">
            <v>1.7718399999999995E-2</v>
          </cell>
          <cell r="N362">
            <v>3.0287857142857144E-2</v>
          </cell>
          <cell r="O362" t="str">
            <v>Triangular</v>
          </cell>
          <cell r="P362">
            <v>0.31017364864864866</v>
          </cell>
          <cell r="Q362">
            <v>0.94897108108108152</v>
          </cell>
          <cell r="R362">
            <v>1.763543918918919</v>
          </cell>
          <cell r="S362" t="str">
            <v>Triangular</v>
          </cell>
          <cell r="T362">
            <v>0.31017364864864866</v>
          </cell>
          <cell r="U362">
            <v>0.94897108108108152</v>
          </cell>
          <cell r="V362">
            <v>1.763543918918919</v>
          </cell>
          <cell r="W362" t="str">
            <v>Triangular</v>
          </cell>
          <cell r="X362">
            <v>0.31017364864864866</v>
          </cell>
          <cell r="Y362">
            <v>0.94897108108108152</v>
          </cell>
          <cell r="Z362">
            <v>1.763543918918919</v>
          </cell>
          <cell r="AA362" t="str">
            <v>Triangular</v>
          </cell>
          <cell r="AB362">
            <v>0</v>
          </cell>
          <cell r="AC362">
            <v>0.5615889999999979</v>
          </cell>
          <cell r="AD362">
            <v>1.6</v>
          </cell>
          <cell r="AE362" t="str">
            <v>Triangular</v>
          </cell>
          <cell r="AF362">
            <v>0</v>
          </cell>
          <cell r="AG362">
            <v>0.5615889999999979</v>
          </cell>
          <cell r="AH362">
            <v>1.6</v>
          </cell>
          <cell r="AI362" t="str">
            <v>Triangular</v>
          </cell>
          <cell r="AJ362">
            <v>0</v>
          </cell>
          <cell r="AK362">
            <v>0.5615889999999979</v>
          </cell>
          <cell r="AL362">
            <v>1.6</v>
          </cell>
          <cell r="AM362" t="str">
            <v>Triangular</v>
          </cell>
          <cell r="AN362">
            <v>0</v>
          </cell>
          <cell r="AO362">
            <v>0.1835501818181825</v>
          </cell>
          <cell r="AP362">
            <v>0.53927272727272735</v>
          </cell>
          <cell r="AQ362" t="str">
            <v>Triangular</v>
          </cell>
          <cell r="AR362">
            <v>0</v>
          </cell>
          <cell r="AS362">
            <v>0.1835501818181825</v>
          </cell>
          <cell r="AT362">
            <v>0.53927272727272735</v>
          </cell>
          <cell r="AU362" t="str">
            <v>Triangular</v>
          </cell>
          <cell r="AV362">
            <v>0</v>
          </cell>
          <cell r="AW362">
            <v>0.1835501818181825</v>
          </cell>
          <cell r="AX362">
            <v>0.53927272727272735</v>
          </cell>
          <cell r="AY362" t="str">
            <v>Triangular</v>
          </cell>
          <cell r="AZ362">
            <v>0</v>
          </cell>
          <cell r="BA362">
            <v>0.23735161538461405</v>
          </cell>
          <cell r="BB362">
            <v>0.83538461538461539</v>
          </cell>
          <cell r="BC362" t="str">
            <v>Triangular</v>
          </cell>
          <cell r="BD362">
            <v>0</v>
          </cell>
          <cell r="BE362">
            <v>0.23735161538461405</v>
          </cell>
          <cell r="BF362">
            <v>0.83538461538461539</v>
          </cell>
          <cell r="BG362" t="str">
            <v>Triangular</v>
          </cell>
          <cell r="BH362">
            <v>0</v>
          </cell>
          <cell r="BI362">
            <v>1.6217142857142857E-2</v>
          </cell>
          <cell r="BJ362">
            <v>0</v>
          </cell>
          <cell r="BK362" t="str">
            <v>Triangular</v>
          </cell>
          <cell r="BL362">
            <v>0</v>
          </cell>
          <cell r="BM362">
            <v>2.0723500000000019E-3</v>
          </cell>
          <cell r="BN362">
            <v>2.9049999999999999E-2</v>
          </cell>
          <cell r="BO362" t="str">
            <v>Triangular</v>
          </cell>
          <cell r="BP362">
            <v>0</v>
          </cell>
          <cell r="BQ362">
            <v>2.0723500000000019E-3</v>
          </cell>
          <cell r="BR362">
            <v>2.9049999999999999E-2</v>
          </cell>
          <cell r="BS362" t="str">
            <v>Triangular</v>
          </cell>
          <cell r="BT362">
            <v>0</v>
          </cell>
          <cell r="BU362">
            <v>2.0723500000000019E-3</v>
          </cell>
          <cell r="BV362">
            <v>2.9049999999999999E-2</v>
          </cell>
          <cell r="BW362" t="str">
            <v>Triangular</v>
          </cell>
          <cell r="BX362">
            <v>0</v>
          </cell>
          <cell r="BY362">
            <v>0.21301500000000004</v>
          </cell>
          <cell r="BZ362">
            <v>0.57458437499999904</v>
          </cell>
          <cell r="CA362" t="str">
            <v>Triangular</v>
          </cell>
          <cell r="CB362">
            <v>1.0776222222222225</v>
          </cell>
          <cell r="CC362">
            <v>3.0901473333333365</v>
          </cell>
          <cell r="CD362">
            <v>5.3883666666666672</v>
          </cell>
          <cell r="CE362" t="str">
            <v>Triangular</v>
          </cell>
          <cell r="CF362">
            <v>0</v>
          </cell>
          <cell r="CG362">
            <v>0.17725177777777715</v>
          </cell>
          <cell r="CH362">
            <v>1.0261666666666667</v>
          </cell>
          <cell r="CI362" t="str">
            <v>Triangular</v>
          </cell>
          <cell r="CJ362">
            <v>0</v>
          </cell>
          <cell r="CK362">
            <v>0.17725177777777715</v>
          </cell>
          <cell r="CL362">
            <v>1.0261666666666667</v>
          </cell>
          <cell r="CM362" t="str">
            <v>Triangular</v>
          </cell>
          <cell r="CN362">
            <v>0.28999999999999998</v>
          </cell>
          <cell r="CO362">
            <v>4.1664601249999942</v>
          </cell>
          <cell r="CP362">
            <v>8.23</v>
          </cell>
          <cell r="CQ362" t="str">
            <v>Triangular</v>
          </cell>
          <cell r="CR362">
            <v>0.28999999999999998</v>
          </cell>
          <cell r="CS362">
            <v>4.1664601249999942</v>
          </cell>
          <cell r="CT362">
            <v>8.23</v>
          </cell>
          <cell r="CU362" t="str">
            <v>Triangular</v>
          </cell>
          <cell r="CV362">
            <v>0</v>
          </cell>
          <cell r="CW362">
            <v>0.1304674285714284</v>
          </cell>
          <cell r="CX362">
            <v>0.54685714285714282</v>
          </cell>
          <cell r="CY362" t="str">
            <v>Triangular</v>
          </cell>
          <cell r="CZ362">
            <v>0</v>
          </cell>
          <cell r="DA362">
            <v>0.1304674285714284</v>
          </cell>
          <cell r="DB362">
            <v>0.54685714285714282</v>
          </cell>
          <cell r="DC362" t="str">
            <v>Triangular</v>
          </cell>
          <cell r="DD362">
            <v>0.36150000000000004</v>
          </cell>
          <cell r="DE362">
            <v>1.2078376999999949</v>
          </cell>
          <cell r="DF362">
            <v>2.1690000000000005</v>
          </cell>
          <cell r="DG362" t="str">
            <v>Triangular</v>
          </cell>
          <cell r="DH362">
            <v>0.36150000000000004</v>
          </cell>
          <cell r="DI362">
            <v>1.2078376999999949</v>
          </cell>
          <cell r="DJ362">
            <v>2.1690000000000005</v>
          </cell>
          <cell r="DK362" t="str">
            <v>Triangular</v>
          </cell>
          <cell r="DL362">
            <v>0</v>
          </cell>
          <cell r="DM362">
            <v>0.36545919999999632</v>
          </cell>
          <cell r="DN362">
            <v>0.97919999999999996</v>
          </cell>
          <cell r="DO362" t="str">
            <v>Triangular</v>
          </cell>
          <cell r="EB362">
            <v>0.19338865979381445</v>
          </cell>
          <cell r="EC362">
            <v>0.393785405498281</v>
          </cell>
          <cell r="ED362">
            <v>0.63244587628865945</v>
          </cell>
          <cell r="EE362" t="str">
            <v>Triangular</v>
          </cell>
        </row>
        <row r="363">
          <cell r="E363" t="str">
            <v>2_GSpsteel_CH4</v>
          </cell>
          <cell r="F363" t="str">
            <v>metric tonnes</v>
          </cell>
          <cell r="G363" t="e">
            <v>#NAME?</v>
          </cell>
          <cell r="H363">
            <v>0.56218785714285724</v>
          </cell>
          <cell r="I363">
            <v>2.1018403714285725</v>
          </cell>
          <cell r="J363">
            <v>3.8405807142857142</v>
          </cell>
          <cell r="K363" t="str">
            <v>Triangular</v>
          </cell>
          <cell r="L363">
            <v>0.56218785714285724</v>
          </cell>
          <cell r="M363">
            <v>2.1018403714285725</v>
          </cell>
          <cell r="N363">
            <v>3.8405807142857142</v>
          </cell>
          <cell r="O363" t="str">
            <v>Triangular</v>
          </cell>
          <cell r="P363">
            <v>4.1137344594594589</v>
          </cell>
          <cell r="Q363">
            <v>12.633359405405413</v>
          </cell>
          <cell r="R363">
            <v>24.59965743243243</v>
          </cell>
          <cell r="S363" t="str">
            <v>Triangular</v>
          </cell>
          <cell r="T363">
            <v>4.1137344594594589</v>
          </cell>
          <cell r="U363">
            <v>12.633359405405413</v>
          </cell>
          <cell r="V363">
            <v>24.59965743243243</v>
          </cell>
          <cell r="W363" t="str">
            <v>Triangular</v>
          </cell>
          <cell r="X363">
            <v>4.1137344594594589</v>
          </cell>
          <cell r="Y363">
            <v>12.633359405405413</v>
          </cell>
          <cell r="Z363">
            <v>24.59965743243243</v>
          </cell>
          <cell r="AA363" t="str">
            <v>Triangular</v>
          </cell>
          <cell r="AB363">
            <v>0</v>
          </cell>
          <cell r="AC363">
            <v>5.4720821999999476</v>
          </cell>
          <cell r="AD363">
            <v>15.247999999999999</v>
          </cell>
          <cell r="AE363" t="str">
            <v>Triangular</v>
          </cell>
          <cell r="AF363">
            <v>0</v>
          </cell>
          <cell r="AG363">
            <v>5.4720821999999476</v>
          </cell>
          <cell r="AH363">
            <v>15.247999999999999</v>
          </cell>
          <cell r="AI363" t="str">
            <v>Triangular</v>
          </cell>
          <cell r="AJ363">
            <v>0</v>
          </cell>
          <cell r="AK363">
            <v>5.4720821999999476</v>
          </cell>
          <cell r="AL363">
            <v>15.247999999999999</v>
          </cell>
          <cell r="AM363" t="str">
            <v>Triangular</v>
          </cell>
          <cell r="AN363">
            <v>0</v>
          </cell>
          <cell r="AO363">
            <v>3.3023167272727227</v>
          </cell>
          <cell r="AP363">
            <v>9.2031818181818164</v>
          </cell>
          <cell r="AQ363" t="str">
            <v>Triangular</v>
          </cell>
          <cell r="AR363">
            <v>0</v>
          </cell>
          <cell r="AS363">
            <v>3.3023167272727227</v>
          </cell>
          <cell r="AT363">
            <v>9.2031818181818164</v>
          </cell>
          <cell r="AU363" t="str">
            <v>Triangular</v>
          </cell>
          <cell r="AV363">
            <v>0</v>
          </cell>
          <cell r="AW363">
            <v>3.3023167272727227</v>
          </cell>
          <cell r="AX363">
            <v>9.2031818181818164</v>
          </cell>
          <cell r="AY363" t="str">
            <v>Triangular</v>
          </cell>
          <cell r="AZ363">
            <v>0</v>
          </cell>
          <cell r="BA363">
            <v>3.4239274615384403</v>
          </cell>
          <cell r="BB363">
            <v>11.817692307692308</v>
          </cell>
          <cell r="BC363" t="str">
            <v>Triangular</v>
          </cell>
          <cell r="BD363">
            <v>0</v>
          </cell>
          <cell r="BE363">
            <v>3.4239274615384403</v>
          </cell>
          <cell r="BF363">
            <v>11.817692307692308</v>
          </cell>
          <cell r="BG363" t="str">
            <v>Triangular</v>
          </cell>
          <cell r="BH363">
            <v>0</v>
          </cell>
          <cell r="BI363">
            <v>4.5839999999999978E-2</v>
          </cell>
          <cell r="BJ363">
            <v>0</v>
          </cell>
          <cell r="BK363" t="str">
            <v>Triangular</v>
          </cell>
          <cell r="BL363">
            <v>0</v>
          </cell>
          <cell r="BM363">
            <v>0.46274320000000024</v>
          </cell>
          <cell r="BN363">
            <v>7.3581999999999992</v>
          </cell>
          <cell r="BO363" t="str">
            <v>Triangular</v>
          </cell>
          <cell r="BP363">
            <v>0</v>
          </cell>
          <cell r="BQ363">
            <v>0.46274320000000024</v>
          </cell>
          <cell r="BR363">
            <v>7.3581999999999992</v>
          </cell>
          <cell r="BS363" t="str">
            <v>Triangular</v>
          </cell>
          <cell r="BT363">
            <v>0</v>
          </cell>
          <cell r="BU363">
            <v>0.46274320000000024</v>
          </cell>
          <cell r="BV363">
            <v>7.3581999999999992</v>
          </cell>
          <cell r="BW363" t="str">
            <v>Triangular</v>
          </cell>
          <cell r="BX363">
            <v>0</v>
          </cell>
          <cell r="BY363">
            <v>3.4756249999999933</v>
          </cell>
          <cell r="BZ363">
            <v>9.3732156249999825</v>
          </cell>
          <cell r="CA363" t="str">
            <v>Triangular</v>
          </cell>
          <cell r="CB363">
            <v>14.625916666666667</v>
          </cell>
          <cell r="CC363">
            <v>47.592204333333363</v>
          </cell>
          <cell r="CD363">
            <v>87.903333333333336</v>
          </cell>
          <cell r="CE363" t="str">
            <v>Triangular</v>
          </cell>
          <cell r="CF363">
            <v>0</v>
          </cell>
          <cell r="CG363">
            <v>1.9135878611111135</v>
          </cell>
          <cell r="CH363">
            <v>9.3168333333333333</v>
          </cell>
          <cell r="CI363" t="str">
            <v>Triangular</v>
          </cell>
          <cell r="CJ363">
            <v>0</v>
          </cell>
          <cell r="CK363">
            <v>1.9135878611111135</v>
          </cell>
          <cell r="CL363">
            <v>9.3168333333333333</v>
          </cell>
          <cell r="CM363" t="str">
            <v>Triangular</v>
          </cell>
          <cell r="CN363">
            <v>0.4325</v>
          </cell>
          <cell r="CO363">
            <v>14.463150374999989</v>
          </cell>
          <cell r="CP363">
            <v>30.578749999999999</v>
          </cell>
          <cell r="CQ363" t="str">
            <v>Triangular</v>
          </cell>
          <cell r="CR363">
            <v>0.4325</v>
          </cell>
          <cell r="CS363">
            <v>14.463150374999989</v>
          </cell>
          <cell r="CT363">
            <v>30.578749999999999</v>
          </cell>
          <cell r="CU363" t="str">
            <v>Triangular</v>
          </cell>
          <cell r="CV363">
            <v>0</v>
          </cell>
          <cell r="CW363">
            <v>3.8524482857142841</v>
          </cell>
          <cell r="CX363">
            <v>16.279999999999998</v>
          </cell>
          <cell r="CY363" t="str">
            <v>Triangular</v>
          </cell>
          <cell r="CZ363">
            <v>0</v>
          </cell>
          <cell r="DA363">
            <v>3.8524482857142841</v>
          </cell>
          <cell r="DB363">
            <v>16.279999999999998</v>
          </cell>
          <cell r="DC363" t="str">
            <v>Triangular</v>
          </cell>
          <cell r="DD363">
            <v>3.9069000000000003</v>
          </cell>
          <cell r="DE363">
            <v>12.629901899999881</v>
          </cell>
          <cell r="DF363">
            <v>23.441400000000005</v>
          </cell>
          <cell r="DG363" t="str">
            <v>Triangular</v>
          </cell>
          <cell r="DH363">
            <v>3.9069000000000003</v>
          </cell>
          <cell r="DI363">
            <v>12.629901899999881</v>
          </cell>
          <cell r="DJ363">
            <v>23.441400000000005</v>
          </cell>
          <cell r="DK363" t="str">
            <v>Triangular</v>
          </cell>
          <cell r="DL363">
            <v>0</v>
          </cell>
          <cell r="DM363">
            <v>4.3594979999999879</v>
          </cell>
          <cell r="DN363">
            <v>11.806799999999999</v>
          </cell>
          <cell r="DO363" t="str">
            <v>Triangular</v>
          </cell>
          <cell r="EB363">
            <v>2.7065967353951899</v>
          </cell>
          <cell r="EC363">
            <v>4.7956476460481117</v>
          </cell>
          <cell r="ED363">
            <v>7.3108707044673533</v>
          </cell>
          <cell r="EE363" t="str">
            <v>Triangular</v>
          </cell>
        </row>
        <row r="364">
          <cell r="E364" t="str">
            <v>2_GSupsteel_CO2</v>
          </cell>
          <cell r="F364" t="str">
            <v>metric tonnes</v>
          </cell>
          <cell r="G364" t="e">
            <v>#NAME?</v>
          </cell>
          <cell r="H364">
            <v>1.6285714285714287E-3</v>
          </cell>
          <cell r="I364">
            <v>0.2569814571428562</v>
          </cell>
          <cell r="J364">
            <v>0.80645499999999914</v>
          </cell>
          <cell r="K364" t="str">
            <v>Triangular</v>
          </cell>
          <cell r="L364">
            <v>1.6285714285714287E-3</v>
          </cell>
          <cell r="M364">
            <v>0.2569814571428562</v>
          </cell>
          <cell r="N364">
            <v>0.80645499999999914</v>
          </cell>
          <cell r="O364" t="str">
            <v>Triangular</v>
          </cell>
          <cell r="P364">
            <v>0</v>
          </cell>
          <cell r="Q364">
            <v>0.20834270270270322</v>
          </cell>
          <cell r="R364">
            <v>0.50156756756756582</v>
          </cell>
          <cell r="S364" t="str">
            <v>Triangular</v>
          </cell>
          <cell r="T364">
            <v>0</v>
          </cell>
          <cell r="U364">
            <v>0.20834270270270322</v>
          </cell>
          <cell r="V364">
            <v>0.50156756756756582</v>
          </cell>
          <cell r="W364" t="str">
            <v>Triangular</v>
          </cell>
          <cell r="X364">
            <v>0</v>
          </cell>
          <cell r="Y364">
            <v>0.20834270270270322</v>
          </cell>
          <cell r="Z364">
            <v>0.50156756756756582</v>
          </cell>
          <cell r="AA364" t="str">
            <v>Triangular</v>
          </cell>
          <cell r="AB364">
            <v>0</v>
          </cell>
          <cell r="AC364">
            <v>0</v>
          </cell>
          <cell r="AD364">
            <v>0</v>
          </cell>
          <cell r="AE364" t="str">
            <v>Triangular</v>
          </cell>
          <cell r="AF364">
            <v>0</v>
          </cell>
          <cell r="AG364">
            <v>0</v>
          </cell>
          <cell r="AH364">
            <v>0</v>
          </cell>
          <cell r="AI364" t="str">
            <v>Triangular</v>
          </cell>
          <cell r="AJ364">
            <v>0</v>
          </cell>
          <cell r="AK364">
            <v>0</v>
          </cell>
          <cell r="AL364">
            <v>0</v>
          </cell>
          <cell r="AM364" t="str">
            <v>Triangular</v>
          </cell>
          <cell r="AN364">
            <v>0</v>
          </cell>
          <cell r="AO364">
            <v>0.40814309090908857</v>
          </cell>
          <cell r="AP364">
            <v>1.307818181818182</v>
          </cell>
          <cell r="AQ364" t="str">
            <v>Triangular</v>
          </cell>
          <cell r="AR364">
            <v>0</v>
          </cell>
          <cell r="AS364">
            <v>0.40814309090908857</v>
          </cell>
          <cell r="AT364">
            <v>1.307818181818182</v>
          </cell>
          <cell r="AU364" t="str">
            <v>Triangular</v>
          </cell>
          <cell r="AV364">
            <v>0</v>
          </cell>
          <cell r="AW364">
            <v>0.40814309090908857</v>
          </cell>
          <cell r="AX364">
            <v>1.307818181818182</v>
          </cell>
          <cell r="AY364" t="str">
            <v>Triangular</v>
          </cell>
          <cell r="AZ364">
            <v>0</v>
          </cell>
          <cell r="BA364">
            <v>0.28032307692307695</v>
          </cell>
          <cell r="BB364">
            <v>2.1076923076923078</v>
          </cell>
          <cell r="BC364" t="str">
            <v>Triangular</v>
          </cell>
          <cell r="BD364">
            <v>0</v>
          </cell>
          <cell r="BE364">
            <v>0.28032307692307695</v>
          </cell>
          <cell r="BF364">
            <v>2.1076923076923078</v>
          </cell>
          <cell r="BG364" t="str">
            <v>Triangular</v>
          </cell>
          <cell r="BH364">
            <v>0</v>
          </cell>
          <cell r="BI364">
            <v>0</v>
          </cell>
          <cell r="BJ364">
            <v>0</v>
          </cell>
          <cell r="BK364" t="str">
            <v>Triangular</v>
          </cell>
          <cell r="BL364">
            <v>0</v>
          </cell>
          <cell r="BM364">
            <v>2.4900200000000029E-2</v>
          </cell>
          <cell r="BN364">
            <v>0.40820000000000001</v>
          </cell>
          <cell r="BO364" t="str">
            <v>Triangular</v>
          </cell>
          <cell r="BP364">
            <v>0</v>
          </cell>
          <cell r="BQ364">
            <v>2.4900200000000029E-2</v>
          </cell>
          <cell r="BR364">
            <v>0.40820000000000001</v>
          </cell>
          <cell r="BS364" t="str">
            <v>Triangular</v>
          </cell>
          <cell r="BT364">
            <v>0</v>
          </cell>
          <cell r="BU364">
            <v>2.4900200000000029E-2</v>
          </cell>
          <cell r="BV364">
            <v>0.40820000000000001</v>
          </cell>
          <cell r="BW364" t="str">
            <v>Triangular</v>
          </cell>
          <cell r="BX364">
            <v>0</v>
          </cell>
          <cell r="BY364">
            <v>0</v>
          </cell>
          <cell r="BZ364">
            <v>0</v>
          </cell>
          <cell r="CA364" t="str">
            <v>Triangular</v>
          </cell>
          <cell r="CB364">
            <v>0</v>
          </cell>
          <cell r="CC364">
            <v>0</v>
          </cell>
          <cell r="CD364">
            <v>0</v>
          </cell>
          <cell r="CE364" t="str">
            <v>Triangular</v>
          </cell>
          <cell r="CF364">
            <v>0</v>
          </cell>
          <cell r="CG364">
            <v>1.7180583333333395E-2</v>
          </cell>
          <cell r="CH364">
            <v>0.19225</v>
          </cell>
          <cell r="CI364" t="str">
            <v>Triangular</v>
          </cell>
          <cell r="CJ364">
            <v>0</v>
          </cell>
          <cell r="CK364">
            <v>1.7180583333333395E-2</v>
          </cell>
          <cell r="CL364">
            <v>0.19225</v>
          </cell>
          <cell r="CM364" t="str">
            <v>Triangular</v>
          </cell>
          <cell r="CN364">
            <v>0</v>
          </cell>
          <cell r="CO364">
            <v>0</v>
          </cell>
          <cell r="CP364">
            <v>0</v>
          </cell>
          <cell r="CQ364" t="str">
            <v>Triangular</v>
          </cell>
          <cell r="CR364">
            <v>0</v>
          </cell>
          <cell r="CS364">
            <v>0</v>
          </cell>
          <cell r="CT364">
            <v>0</v>
          </cell>
          <cell r="CU364" t="str">
            <v>Triangular</v>
          </cell>
          <cell r="CV364">
            <v>0</v>
          </cell>
          <cell r="CW364">
            <v>1.5814769999999971</v>
          </cell>
          <cell r="CX364">
            <v>6.4342857142857142</v>
          </cell>
          <cell r="CY364" t="str">
            <v>Triangular</v>
          </cell>
          <cell r="CZ364">
            <v>0</v>
          </cell>
          <cell r="DA364">
            <v>1.5814769999999971</v>
          </cell>
          <cell r="DB364">
            <v>6.4342857142857142</v>
          </cell>
          <cell r="DC364" t="str">
            <v>Triangular</v>
          </cell>
          <cell r="DD364">
            <v>0.96799999999999997</v>
          </cell>
          <cell r="DE364">
            <v>3.0990071999999969</v>
          </cell>
          <cell r="DF364">
            <v>5.8079999999999998</v>
          </cell>
          <cell r="DG364" t="str">
            <v>Triangular</v>
          </cell>
          <cell r="DH364">
            <v>0.96799999999999997</v>
          </cell>
          <cell r="DI364">
            <v>3.0990071999999969</v>
          </cell>
          <cell r="DJ364">
            <v>5.8079999999999998</v>
          </cell>
          <cell r="DK364" t="str">
            <v>Triangular</v>
          </cell>
          <cell r="DL364">
            <v>0</v>
          </cell>
          <cell r="DM364">
            <v>9.4448599999999994E-2</v>
          </cell>
          <cell r="DN364">
            <v>0</v>
          </cell>
          <cell r="DO364" t="str">
            <v>Triangular</v>
          </cell>
          <cell r="EB364">
            <v>17.186322336769756</v>
          </cell>
          <cell r="EC364">
            <v>29.846502505154643</v>
          </cell>
          <cell r="ED364">
            <v>43.233176804123723</v>
          </cell>
          <cell r="EE364" t="str">
            <v>Triangular</v>
          </cell>
        </row>
        <row r="365">
          <cell r="E365" t="str">
            <v>2_GSupsteel_CH4</v>
          </cell>
          <cell r="F365" t="str">
            <v>metric tonnes</v>
          </cell>
          <cell r="G365" t="e">
            <v>#NAME?</v>
          </cell>
          <cell r="H365">
            <v>0.21822857142857144</v>
          </cell>
          <cell r="I365">
            <v>50.494155857142914</v>
          </cell>
          <cell r="J365">
            <v>157.63833928571415</v>
          </cell>
          <cell r="K365" t="str">
            <v>Triangular</v>
          </cell>
          <cell r="L365">
            <v>0.21822857142857144</v>
          </cell>
          <cell r="M365">
            <v>50.494155857142914</v>
          </cell>
          <cell r="N365">
            <v>157.63833928571415</v>
          </cell>
          <cell r="O365" t="str">
            <v>Triangular</v>
          </cell>
          <cell r="P365">
            <v>0</v>
          </cell>
          <cell r="Q365">
            <v>3.762892162162188</v>
          </cell>
          <cell r="R365">
            <v>8.9851351351351347</v>
          </cell>
          <cell r="S365" t="str">
            <v>Triangular</v>
          </cell>
          <cell r="T365">
            <v>0</v>
          </cell>
          <cell r="U365">
            <v>3.762892162162188</v>
          </cell>
          <cell r="V365">
            <v>8.9851351351351347</v>
          </cell>
          <cell r="W365" t="str">
            <v>Triangular</v>
          </cell>
          <cell r="X365">
            <v>0</v>
          </cell>
          <cell r="Y365">
            <v>3.762892162162188</v>
          </cell>
          <cell r="Z365">
            <v>8.9851351351351347</v>
          </cell>
          <cell r="AA365" t="str">
            <v>Triangular</v>
          </cell>
          <cell r="AB365">
            <v>0</v>
          </cell>
          <cell r="AC365">
            <v>0</v>
          </cell>
          <cell r="AD365">
            <v>0</v>
          </cell>
          <cell r="AE365" t="str">
            <v>Triangular</v>
          </cell>
          <cell r="AF365">
            <v>0</v>
          </cell>
          <cell r="AG365">
            <v>0</v>
          </cell>
          <cell r="AH365">
            <v>0</v>
          </cell>
          <cell r="AI365" t="str">
            <v>Triangular</v>
          </cell>
          <cell r="AJ365">
            <v>0</v>
          </cell>
          <cell r="AK365">
            <v>0</v>
          </cell>
          <cell r="AL365">
            <v>0</v>
          </cell>
          <cell r="AM365" t="str">
            <v>Triangular</v>
          </cell>
          <cell r="AN365">
            <v>0</v>
          </cell>
          <cell r="AO365">
            <v>8.0993605454545072</v>
          </cell>
          <cell r="AP365">
            <v>26.092454545454544</v>
          </cell>
          <cell r="AQ365" t="str">
            <v>Triangular</v>
          </cell>
          <cell r="AR365">
            <v>0</v>
          </cell>
          <cell r="AS365">
            <v>8.0993605454545072</v>
          </cell>
          <cell r="AT365">
            <v>26.092454545454544</v>
          </cell>
          <cell r="AU365" t="str">
            <v>Triangular</v>
          </cell>
          <cell r="AV365">
            <v>0</v>
          </cell>
          <cell r="AW365">
            <v>8.0993605454545072</v>
          </cell>
          <cell r="AX365">
            <v>26.092454545454544</v>
          </cell>
          <cell r="AY365" t="str">
            <v>Triangular</v>
          </cell>
          <cell r="AZ365">
            <v>0</v>
          </cell>
          <cell r="BA365">
            <v>4.1322076923076843</v>
          </cell>
          <cell r="BB365">
            <v>31.069230769230767</v>
          </cell>
          <cell r="BC365" t="str">
            <v>Triangular</v>
          </cell>
          <cell r="BD365">
            <v>0</v>
          </cell>
          <cell r="BE365">
            <v>4.1322076923076843</v>
          </cell>
          <cell r="BF365">
            <v>31.069230769230767</v>
          </cell>
          <cell r="BG365" t="str">
            <v>Triangular</v>
          </cell>
          <cell r="BH365">
            <v>0</v>
          </cell>
          <cell r="BI365">
            <v>0</v>
          </cell>
          <cell r="BJ365">
            <v>0</v>
          </cell>
          <cell r="BK365" t="str">
            <v>Triangular</v>
          </cell>
          <cell r="BL365">
            <v>0</v>
          </cell>
          <cell r="BM365">
            <v>6.5051955499999909</v>
          </cell>
          <cell r="BN365">
            <v>106.64255</v>
          </cell>
          <cell r="BO365" t="str">
            <v>Triangular</v>
          </cell>
          <cell r="BP365">
            <v>0</v>
          </cell>
          <cell r="BQ365">
            <v>6.5051955499999909</v>
          </cell>
          <cell r="BR365">
            <v>106.64255</v>
          </cell>
          <cell r="BS365" t="str">
            <v>Triangular</v>
          </cell>
          <cell r="BT365">
            <v>0</v>
          </cell>
          <cell r="BU365">
            <v>6.5051955499999909</v>
          </cell>
          <cell r="BV365">
            <v>106.64255</v>
          </cell>
          <cell r="BW365" t="str">
            <v>Triangular</v>
          </cell>
          <cell r="BX365">
            <v>0</v>
          </cell>
          <cell r="BY365">
            <v>0</v>
          </cell>
          <cell r="BZ365">
            <v>0</v>
          </cell>
          <cell r="CA365" t="str">
            <v>Triangular</v>
          </cell>
          <cell r="CB365">
            <v>0</v>
          </cell>
          <cell r="CC365">
            <v>0</v>
          </cell>
          <cell r="CD365">
            <v>0</v>
          </cell>
          <cell r="CE365" t="str">
            <v>Triangular</v>
          </cell>
          <cell r="CF365">
            <v>0</v>
          </cell>
          <cell r="CG365">
            <v>0.19196747222222224</v>
          </cell>
          <cell r="CH365">
            <v>2.8950555555555555</v>
          </cell>
          <cell r="CI365" t="str">
            <v>Triangular</v>
          </cell>
          <cell r="CJ365">
            <v>0</v>
          </cell>
          <cell r="CK365">
            <v>0.19196747222222224</v>
          </cell>
          <cell r="CL365">
            <v>2.8950555555555555</v>
          </cell>
          <cell r="CM365" t="str">
            <v>Triangular</v>
          </cell>
          <cell r="CN365">
            <v>0</v>
          </cell>
          <cell r="CO365">
            <v>0</v>
          </cell>
          <cell r="CP365">
            <v>0</v>
          </cell>
          <cell r="CQ365" t="str">
            <v>Triangular</v>
          </cell>
          <cell r="CR365">
            <v>0</v>
          </cell>
          <cell r="CS365">
            <v>0</v>
          </cell>
          <cell r="CT365">
            <v>0</v>
          </cell>
          <cell r="CU365" t="str">
            <v>Triangular</v>
          </cell>
          <cell r="CV365">
            <v>0</v>
          </cell>
          <cell r="CW365">
            <v>45.84202114285732</v>
          </cell>
          <cell r="CX365">
            <v>191.55142857142854</v>
          </cell>
          <cell r="CY365" t="str">
            <v>Triangular</v>
          </cell>
          <cell r="CZ365">
            <v>0</v>
          </cell>
          <cell r="DA365">
            <v>45.84202114285732</v>
          </cell>
          <cell r="DB365">
            <v>191.55142857142854</v>
          </cell>
          <cell r="DC365" t="str">
            <v>Triangular</v>
          </cell>
          <cell r="DD365">
            <v>10.4619</v>
          </cell>
          <cell r="DE365">
            <v>33.448742899999893</v>
          </cell>
          <cell r="DF365">
            <v>62.771400000000007</v>
          </cell>
          <cell r="DG365" t="str">
            <v>Triangular</v>
          </cell>
          <cell r="DH365">
            <v>10.4619</v>
          </cell>
          <cell r="DI365">
            <v>33.448742899999893</v>
          </cell>
          <cell r="DJ365">
            <v>62.771400000000007</v>
          </cell>
          <cell r="DK365" t="str">
            <v>Triangular</v>
          </cell>
          <cell r="DL365">
            <v>0</v>
          </cell>
          <cell r="DM365">
            <v>3.1298800000000002E-2</v>
          </cell>
          <cell r="DN365">
            <v>0</v>
          </cell>
          <cell r="DO365" t="str">
            <v>Triangular</v>
          </cell>
          <cell r="EB365">
            <v>53.810212285223358</v>
          </cell>
          <cell r="EC365">
            <v>102.38904626116836</v>
          </cell>
          <cell r="ED365">
            <v>174.56589587628869</v>
          </cell>
          <cell r="EE365" t="str">
            <v>Triangular</v>
          </cell>
        </row>
        <row r="366">
          <cell r="E366" t="str">
            <v>2_GSvalve_CO2</v>
          </cell>
          <cell r="F366" t="str">
            <v>metric tonnes</v>
          </cell>
          <cell r="G366" t="e">
            <v>#NAME?</v>
          </cell>
          <cell r="H366">
            <v>9.5256428571428561E-2</v>
          </cell>
          <cell r="I366">
            <v>0.15027308571428571</v>
          </cell>
          <cell r="J366">
            <v>0.20669999999999994</v>
          </cell>
          <cell r="K366" t="str">
            <v>Triangular</v>
          </cell>
          <cell r="L366">
            <v>9.5256428571428561E-2</v>
          </cell>
          <cell r="M366">
            <v>0.15027308571428571</v>
          </cell>
          <cell r="N366">
            <v>0.20669999999999994</v>
          </cell>
          <cell r="O366" t="str">
            <v>Triangular</v>
          </cell>
          <cell r="P366">
            <v>24.197170945945949</v>
          </cell>
          <cell r="Q366">
            <v>37.324373216216202</v>
          </cell>
          <cell r="R366">
            <v>51.400875675675685</v>
          </cell>
          <cell r="S366" t="str">
            <v>Triangular</v>
          </cell>
          <cell r="T366">
            <v>24.197170945945949</v>
          </cell>
          <cell r="U366">
            <v>37.324373216216202</v>
          </cell>
          <cell r="V366">
            <v>51.400875675675685</v>
          </cell>
          <cell r="W366" t="str">
            <v>Triangular</v>
          </cell>
          <cell r="X366">
            <v>24.197170945945949</v>
          </cell>
          <cell r="Y366">
            <v>37.324373216216202</v>
          </cell>
          <cell r="Z366">
            <v>51.400875675675685</v>
          </cell>
          <cell r="AA366" t="str">
            <v>Triangular</v>
          </cell>
          <cell r="AB366">
            <v>16.847235000000001</v>
          </cell>
          <cell r="AC366">
            <v>33.70212810000001</v>
          </cell>
          <cell r="AD366">
            <v>53.765114999999994</v>
          </cell>
          <cell r="AE366" t="str">
            <v>Triangular</v>
          </cell>
          <cell r="AF366">
            <v>16.847235000000001</v>
          </cell>
          <cell r="AG366">
            <v>33.70212810000001</v>
          </cell>
          <cell r="AH366">
            <v>53.765114999999994</v>
          </cell>
          <cell r="AI366" t="str">
            <v>Triangular</v>
          </cell>
          <cell r="AJ366">
            <v>16.847235000000001</v>
          </cell>
          <cell r="AK366">
            <v>33.70212810000001</v>
          </cell>
          <cell r="AL366">
            <v>53.765114999999994</v>
          </cell>
          <cell r="AM366" t="str">
            <v>Triangular</v>
          </cell>
          <cell r="AN366">
            <v>9.6717977272727271</v>
          </cell>
          <cell r="AO366">
            <v>31.406491090909103</v>
          </cell>
          <cell r="AP366">
            <v>53.006727272727268</v>
          </cell>
          <cell r="AQ366" t="str">
            <v>Triangular</v>
          </cell>
          <cell r="AR366">
            <v>9.6717977272727271</v>
          </cell>
          <cell r="AS366">
            <v>31.406491090909103</v>
          </cell>
          <cell r="AT366">
            <v>53.006727272727268</v>
          </cell>
          <cell r="AU366" t="str">
            <v>Triangular</v>
          </cell>
          <cell r="AV366">
            <v>9.6717977272727271</v>
          </cell>
          <cell r="AW366">
            <v>31.406491090909103</v>
          </cell>
          <cell r="AX366">
            <v>53.006727272727268</v>
          </cell>
          <cell r="AY366" t="str">
            <v>Triangular</v>
          </cell>
          <cell r="AZ366">
            <v>22.353117307692308</v>
          </cell>
          <cell r="BA366">
            <v>35.278657153846126</v>
          </cell>
          <cell r="BB366">
            <v>47.42558653846153</v>
          </cell>
          <cell r="BC366" t="str">
            <v>Triangular</v>
          </cell>
          <cell r="BD366">
            <v>22.353117307692308</v>
          </cell>
          <cell r="BE366">
            <v>35.278657153846126</v>
          </cell>
          <cell r="BF366">
            <v>47.42558653846153</v>
          </cell>
          <cell r="BG366" t="str">
            <v>Triangular</v>
          </cell>
          <cell r="BH366">
            <v>4.100796428571428</v>
          </cell>
          <cell r="BI366">
            <v>5.2193368571428662</v>
          </cell>
          <cell r="BJ366">
            <v>6.5424749999999978</v>
          </cell>
          <cell r="BK366" t="str">
            <v>Triangular</v>
          </cell>
          <cell r="BL366">
            <v>13.485566249999998</v>
          </cell>
          <cell r="BM366">
            <v>22.447702100000001</v>
          </cell>
          <cell r="BN366">
            <v>31.908882499999997</v>
          </cell>
          <cell r="BO366" t="str">
            <v>Triangular</v>
          </cell>
          <cell r="BP366">
            <v>13.485566249999998</v>
          </cell>
          <cell r="BQ366">
            <v>22.447702100000001</v>
          </cell>
          <cell r="BR366">
            <v>31.908882499999997</v>
          </cell>
          <cell r="BS366" t="str">
            <v>Triangular</v>
          </cell>
          <cell r="BT366">
            <v>13.485566249999998</v>
          </cell>
          <cell r="BU366">
            <v>22.447702100000001</v>
          </cell>
          <cell r="BV366">
            <v>31.908882499999997</v>
          </cell>
          <cell r="BW366" t="str">
            <v>Triangular</v>
          </cell>
          <cell r="BX366">
            <v>7.8346343750000074</v>
          </cell>
          <cell r="BY366">
            <v>31.373802250000015</v>
          </cell>
          <cell r="BZ366">
            <v>60.182874999999996</v>
          </cell>
          <cell r="CA366" t="str">
            <v>Triangular</v>
          </cell>
          <cell r="CB366">
            <v>7.4191472222222217</v>
          </cell>
          <cell r="CC366">
            <v>16.464833333333324</v>
          </cell>
          <cell r="CD366">
            <v>26.494805555555555</v>
          </cell>
          <cell r="CE366" t="str">
            <v>Triangular</v>
          </cell>
          <cell r="CF366">
            <v>12.261345833333344</v>
          </cell>
          <cell r="CG366">
            <v>27.537560583333345</v>
          </cell>
          <cell r="CH366">
            <v>46.037875000000014</v>
          </cell>
          <cell r="CI366" t="str">
            <v>Triangular</v>
          </cell>
          <cell r="CJ366">
            <v>12.261345833333344</v>
          </cell>
          <cell r="CK366">
            <v>27.537560583333345</v>
          </cell>
          <cell r="CL366">
            <v>46.037875000000014</v>
          </cell>
          <cell r="CM366" t="str">
            <v>Triangular</v>
          </cell>
          <cell r="CN366">
            <v>4.6375000000000002</v>
          </cell>
          <cell r="CO366">
            <v>17.882187874999996</v>
          </cell>
          <cell r="CP366">
            <v>33.8125</v>
          </cell>
          <cell r="CQ366" t="str">
            <v>Triangular</v>
          </cell>
          <cell r="CR366">
            <v>4.6375000000000002</v>
          </cell>
          <cell r="CS366">
            <v>17.882187874999996</v>
          </cell>
          <cell r="CT366">
            <v>33.8125</v>
          </cell>
          <cell r="CU366" t="str">
            <v>Triangular</v>
          </cell>
          <cell r="CV366">
            <v>0.3352857142857143</v>
          </cell>
          <cell r="CW366">
            <v>2.2125352857142855</v>
          </cell>
          <cell r="CX366">
            <v>6.6524285714285707</v>
          </cell>
          <cell r="CY366" t="str">
            <v>Triangular</v>
          </cell>
          <cell r="CZ366">
            <v>0.3352857142857143</v>
          </cell>
          <cell r="DA366">
            <v>2.2125352857142855</v>
          </cell>
          <cell r="DB366">
            <v>6.6524285714285707</v>
          </cell>
          <cell r="DC366" t="str">
            <v>Triangular</v>
          </cell>
          <cell r="DD366">
            <v>20.535475000000009</v>
          </cell>
          <cell r="DE366">
            <v>52.468872700000048</v>
          </cell>
          <cell r="DF366">
            <v>89.653700000000001</v>
          </cell>
          <cell r="DG366" t="str">
            <v>Triangular</v>
          </cell>
          <cell r="DH366">
            <v>20.535475000000009</v>
          </cell>
          <cell r="DI366">
            <v>52.468872700000048</v>
          </cell>
          <cell r="DJ366">
            <v>89.653700000000001</v>
          </cell>
          <cell r="DK366" t="str">
            <v>Triangular</v>
          </cell>
          <cell r="DL366">
            <v>5.6944999999999997</v>
          </cell>
          <cell r="DM366">
            <v>10.494120499999994</v>
          </cell>
          <cell r="DN366">
            <v>15.520030000000004</v>
          </cell>
          <cell r="DO366" t="str">
            <v>Triangular</v>
          </cell>
          <cell r="EB366">
            <v>30.653308934707887</v>
          </cell>
          <cell r="EC366">
            <v>38.256258962199361</v>
          </cell>
          <cell r="ED366">
            <v>46.184441924398591</v>
          </cell>
          <cell r="EE366" t="str">
            <v>Triangular</v>
          </cell>
        </row>
        <row r="367">
          <cell r="E367" t="str">
            <v>2_GSvalve_CH4</v>
          </cell>
          <cell r="F367" t="str">
            <v>metric tonnes</v>
          </cell>
          <cell r="G367" t="e">
            <v>#NAME?</v>
          </cell>
          <cell r="H367">
            <v>21.755709285714286</v>
          </cell>
          <cell r="I367">
            <v>35.372856257142864</v>
          </cell>
          <cell r="J367">
            <v>50.950447142857151</v>
          </cell>
          <cell r="K367" t="str">
            <v>Triangular</v>
          </cell>
          <cell r="L367">
            <v>21.755709285714286</v>
          </cell>
          <cell r="M367">
            <v>35.372856257142864</v>
          </cell>
          <cell r="N367">
            <v>50.950447142857151</v>
          </cell>
          <cell r="O367" t="str">
            <v>Triangular</v>
          </cell>
          <cell r="P367">
            <v>284.39914189189182</v>
          </cell>
          <cell r="Q367">
            <v>400.63431151351352</v>
          </cell>
          <cell r="R367">
            <v>521.49420270270286</v>
          </cell>
          <cell r="S367" t="str">
            <v>Triangular</v>
          </cell>
          <cell r="T367">
            <v>284.39914189189182</v>
          </cell>
          <cell r="U367">
            <v>400.63431151351352</v>
          </cell>
          <cell r="V367">
            <v>521.49420270270286</v>
          </cell>
          <cell r="W367" t="str">
            <v>Triangular</v>
          </cell>
          <cell r="X367">
            <v>284.39914189189182</v>
          </cell>
          <cell r="Y367">
            <v>400.63431151351352</v>
          </cell>
          <cell r="Z367">
            <v>521.49420270270286</v>
          </cell>
          <cell r="AA367" t="str">
            <v>Triangular</v>
          </cell>
          <cell r="AB367">
            <v>173.79314249999999</v>
          </cell>
          <cell r="AC367">
            <v>282.55970759999974</v>
          </cell>
          <cell r="AD367">
            <v>397.31208499999997</v>
          </cell>
          <cell r="AE367" t="str">
            <v>Triangular</v>
          </cell>
          <cell r="AF367">
            <v>173.79314249999999</v>
          </cell>
          <cell r="AG367">
            <v>282.55970759999974</v>
          </cell>
          <cell r="AH367">
            <v>397.31208499999997</v>
          </cell>
          <cell r="AI367" t="str">
            <v>Triangular</v>
          </cell>
          <cell r="AJ367">
            <v>173.79314249999999</v>
          </cell>
          <cell r="AK367">
            <v>282.55970759999974</v>
          </cell>
          <cell r="AL367">
            <v>397.31208499999997</v>
          </cell>
          <cell r="AM367" t="str">
            <v>Triangular</v>
          </cell>
          <cell r="AN367">
            <v>165.40407272727268</v>
          </cell>
          <cell r="AO367">
            <v>448.34496154545445</v>
          </cell>
          <cell r="AP367">
            <v>734.23607500000003</v>
          </cell>
          <cell r="AQ367" t="str">
            <v>Triangular</v>
          </cell>
          <cell r="AR367">
            <v>165.40407272727268</v>
          </cell>
          <cell r="AS367">
            <v>448.34496154545445</v>
          </cell>
          <cell r="AT367">
            <v>734.23607500000003</v>
          </cell>
          <cell r="AU367" t="str">
            <v>Triangular</v>
          </cell>
          <cell r="AV367">
            <v>165.40407272727268</v>
          </cell>
          <cell r="AW367">
            <v>448.34496154545445</v>
          </cell>
          <cell r="AX367">
            <v>734.23607500000003</v>
          </cell>
          <cell r="AY367" t="str">
            <v>Triangular</v>
          </cell>
          <cell r="AZ367">
            <v>351.98408269230765</v>
          </cell>
          <cell r="BA367">
            <v>554.99892015384626</v>
          </cell>
          <cell r="BB367">
            <v>748.43294615384616</v>
          </cell>
          <cell r="BC367" t="str">
            <v>Triangular</v>
          </cell>
          <cell r="BD367">
            <v>351.98408269230765</v>
          </cell>
          <cell r="BE367">
            <v>554.99892015384626</v>
          </cell>
          <cell r="BF367">
            <v>748.43294615384616</v>
          </cell>
          <cell r="BG367" t="str">
            <v>Triangular</v>
          </cell>
          <cell r="BH367">
            <v>142.60684285714288</v>
          </cell>
          <cell r="BI367">
            <v>245.92494471428645</v>
          </cell>
          <cell r="BJ367">
            <v>356.37114285714284</v>
          </cell>
          <cell r="BK367" t="str">
            <v>Triangular</v>
          </cell>
          <cell r="BL367">
            <v>795.02961375000007</v>
          </cell>
          <cell r="BM367">
            <v>1483.3506103500024</v>
          </cell>
          <cell r="BN367">
            <v>2300.4877562500005</v>
          </cell>
          <cell r="BO367" t="str">
            <v>Triangular</v>
          </cell>
          <cell r="BP367">
            <v>795.02961375000007</v>
          </cell>
          <cell r="BQ367">
            <v>1483.3506103500024</v>
          </cell>
          <cell r="BR367">
            <v>2300.4877562500005</v>
          </cell>
          <cell r="BS367" t="str">
            <v>Triangular</v>
          </cell>
          <cell r="BT367">
            <v>795.02961375000007</v>
          </cell>
          <cell r="BU367">
            <v>1483.3506103500024</v>
          </cell>
          <cell r="BV367">
            <v>2300.4877562500005</v>
          </cell>
          <cell r="BW367" t="str">
            <v>Triangular</v>
          </cell>
          <cell r="BX367">
            <v>25.548749999999998</v>
          </cell>
          <cell r="BY367">
            <v>149.61665249999996</v>
          </cell>
          <cell r="BZ367">
            <v>327.85424687499994</v>
          </cell>
          <cell r="CA367" t="str">
            <v>Triangular</v>
          </cell>
          <cell r="CB367">
            <v>90.084583333333327</v>
          </cell>
          <cell r="CC367">
            <v>224.16534688888913</v>
          </cell>
          <cell r="CD367">
            <v>371.26838888888875</v>
          </cell>
          <cell r="CE367" t="str">
            <v>Triangular</v>
          </cell>
          <cell r="CF367">
            <v>248.4586041666667</v>
          </cell>
          <cell r="CG367">
            <v>434.06338861111112</v>
          </cell>
          <cell r="CH367">
            <v>681.68381180555548</v>
          </cell>
          <cell r="CI367" t="str">
            <v>Triangular</v>
          </cell>
          <cell r="CJ367">
            <v>248.4586041666667</v>
          </cell>
          <cell r="CK367">
            <v>434.06338861111112</v>
          </cell>
          <cell r="CL367">
            <v>681.68381180555548</v>
          </cell>
          <cell r="CM367" t="str">
            <v>Triangular</v>
          </cell>
          <cell r="CN367">
            <v>30.243250000000003</v>
          </cell>
          <cell r="CO367">
            <v>130.01263662500003</v>
          </cell>
          <cell r="CP367">
            <v>248.788625</v>
          </cell>
          <cell r="CQ367" t="str">
            <v>Triangular</v>
          </cell>
          <cell r="CR367">
            <v>30.243250000000003</v>
          </cell>
          <cell r="CS367">
            <v>130.01263662500003</v>
          </cell>
          <cell r="CT367">
            <v>248.788625</v>
          </cell>
          <cell r="CU367" t="str">
            <v>Triangular</v>
          </cell>
          <cell r="CV367">
            <v>15.195392857142865</v>
          </cell>
          <cell r="CW367">
            <v>73.916629285714137</v>
          </cell>
          <cell r="CX367">
            <v>205.47314285714288</v>
          </cell>
          <cell r="CY367" t="str">
            <v>Triangular</v>
          </cell>
          <cell r="CZ367">
            <v>15.195392857142865</v>
          </cell>
          <cell r="DA367">
            <v>73.916629285714137</v>
          </cell>
          <cell r="DB367">
            <v>205.47314285714288</v>
          </cell>
          <cell r="DC367" t="str">
            <v>Triangular</v>
          </cell>
          <cell r="DD367">
            <v>189.720395</v>
          </cell>
          <cell r="DE367">
            <v>406.70846130000041</v>
          </cell>
          <cell r="DF367">
            <v>656.16419999999994</v>
          </cell>
          <cell r="DG367" t="str">
            <v>Triangular</v>
          </cell>
          <cell r="DH367">
            <v>189.720395</v>
          </cell>
          <cell r="DI367">
            <v>406.70846130000041</v>
          </cell>
          <cell r="DJ367">
            <v>656.16419999999994</v>
          </cell>
          <cell r="DK367" t="str">
            <v>Triangular</v>
          </cell>
          <cell r="DL367">
            <v>62.807600000000001</v>
          </cell>
          <cell r="DM367">
            <v>105.55288040000006</v>
          </cell>
          <cell r="DN367">
            <v>150.12303750000001</v>
          </cell>
          <cell r="DO367" t="str">
            <v>Triangular</v>
          </cell>
          <cell r="EB367">
            <v>298.21058762886605</v>
          </cell>
          <cell r="EC367">
            <v>366.56223175601434</v>
          </cell>
          <cell r="ED367">
            <v>447.79146185566992</v>
          </cell>
          <cell r="EE367" t="str">
            <v>Triangular</v>
          </cell>
        </row>
        <row r="368">
          <cell r="E368" t="str">
            <v>2_GS_flare_rate</v>
          </cell>
          <cell r="G368" t="e">
            <v>#NAME?</v>
          </cell>
          <cell r="H368">
            <v>0</v>
          </cell>
          <cell r="I368">
            <v>0</v>
          </cell>
          <cell r="J368">
            <v>0</v>
          </cell>
          <cell r="K368" t="str">
            <v>Uniform</v>
          </cell>
          <cell r="L368">
            <v>0</v>
          </cell>
          <cell r="M368">
            <v>0</v>
          </cell>
          <cell r="N368">
            <v>0</v>
          </cell>
          <cell r="O368" t="str">
            <v>Uniform</v>
          </cell>
          <cell r="P368">
            <v>0</v>
          </cell>
          <cell r="Q368">
            <v>0</v>
          </cell>
          <cell r="R368">
            <v>0</v>
          </cell>
          <cell r="S368" t="str">
            <v>Uniform</v>
          </cell>
          <cell r="T368">
            <v>0</v>
          </cell>
          <cell r="U368">
            <v>0</v>
          </cell>
          <cell r="V368">
            <v>0</v>
          </cell>
          <cell r="W368" t="str">
            <v>Uniform</v>
          </cell>
          <cell r="X368">
            <v>0</v>
          </cell>
          <cell r="Y368">
            <v>0</v>
          </cell>
          <cell r="Z368">
            <v>0</v>
          </cell>
          <cell r="AA368" t="str">
            <v>Uniform</v>
          </cell>
          <cell r="AB368">
            <v>0</v>
          </cell>
          <cell r="AC368">
            <v>0</v>
          </cell>
          <cell r="AD368">
            <v>0</v>
          </cell>
          <cell r="AE368" t="str">
            <v>Uniform</v>
          </cell>
          <cell r="AF368">
            <v>0</v>
          </cell>
          <cell r="AG368">
            <v>0</v>
          </cell>
          <cell r="AH368">
            <v>0</v>
          </cell>
          <cell r="AI368" t="str">
            <v>Uniform</v>
          </cell>
          <cell r="AJ368">
            <v>0</v>
          </cell>
          <cell r="AK368">
            <v>0</v>
          </cell>
          <cell r="AL368">
            <v>0</v>
          </cell>
          <cell r="AM368" t="str">
            <v>Uniform</v>
          </cell>
          <cell r="AN368">
            <v>0</v>
          </cell>
          <cell r="AO368">
            <v>0</v>
          </cell>
          <cell r="AP368">
            <v>0</v>
          </cell>
          <cell r="AQ368" t="str">
            <v>Uniform</v>
          </cell>
          <cell r="AR368">
            <v>0</v>
          </cell>
          <cell r="AS368">
            <v>0</v>
          </cell>
          <cell r="AT368">
            <v>0</v>
          </cell>
          <cell r="AU368" t="str">
            <v>Uniform</v>
          </cell>
          <cell r="AV368">
            <v>0</v>
          </cell>
          <cell r="AW368">
            <v>0</v>
          </cell>
          <cell r="AX368">
            <v>0</v>
          </cell>
          <cell r="AY368" t="str">
            <v>Uniform</v>
          </cell>
          <cell r="AZ368">
            <v>0</v>
          </cell>
          <cell r="BA368">
            <v>0</v>
          </cell>
          <cell r="BB368">
            <v>0</v>
          </cell>
          <cell r="BC368" t="str">
            <v>Uniform</v>
          </cell>
          <cell r="BD368">
            <v>0</v>
          </cell>
          <cell r="BE368">
            <v>0</v>
          </cell>
          <cell r="BF368">
            <v>0</v>
          </cell>
          <cell r="BG368" t="str">
            <v>Uniform</v>
          </cell>
          <cell r="BH368">
            <v>0</v>
          </cell>
          <cell r="BI368">
            <v>0</v>
          </cell>
          <cell r="BJ368">
            <v>0</v>
          </cell>
          <cell r="BK368" t="str">
            <v>Uniform</v>
          </cell>
          <cell r="BL368">
            <v>0</v>
          </cell>
          <cell r="BM368">
            <v>0</v>
          </cell>
          <cell r="BN368">
            <v>0</v>
          </cell>
          <cell r="BO368" t="str">
            <v>Uniform</v>
          </cell>
          <cell r="BP368">
            <v>0</v>
          </cell>
          <cell r="BQ368">
            <v>0</v>
          </cell>
          <cell r="BR368">
            <v>0</v>
          </cell>
          <cell r="BS368" t="str">
            <v>Uniform</v>
          </cell>
          <cell r="BT368">
            <v>0</v>
          </cell>
          <cell r="BU368">
            <v>0</v>
          </cell>
          <cell r="BV368">
            <v>0</v>
          </cell>
          <cell r="BW368" t="str">
            <v>Uniform</v>
          </cell>
          <cell r="BX368">
            <v>0</v>
          </cell>
          <cell r="BY368">
            <v>0</v>
          </cell>
          <cell r="BZ368">
            <v>0</v>
          </cell>
          <cell r="CA368" t="str">
            <v>Uniform</v>
          </cell>
          <cell r="CB368">
            <v>0</v>
          </cell>
          <cell r="CC368">
            <v>0</v>
          </cell>
          <cell r="CD368">
            <v>0</v>
          </cell>
          <cell r="CE368" t="str">
            <v>Uniform</v>
          </cell>
          <cell r="CF368">
            <v>0</v>
          </cell>
          <cell r="CG368">
            <v>0</v>
          </cell>
          <cell r="CH368">
            <v>0</v>
          </cell>
          <cell r="CI368" t="str">
            <v>Uniform</v>
          </cell>
          <cell r="CJ368">
            <v>0</v>
          </cell>
          <cell r="CK368">
            <v>0</v>
          </cell>
          <cell r="CL368">
            <v>0</v>
          </cell>
          <cell r="CM368" t="str">
            <v>Uniform</v>
          </cell>
          <cell r="CN368">
            <v>0</v>
          </cell>
          <cell r="CO368">
            <v>0</v>
          </cell>
          <cell r="CP368">
            <v>0</v>
          </cell>
          <cell r="CQ368" t="str">
            <v>Uniform</v>
          </cell>
          <cell r="CR368">
            <v>0</v>
          </cell>
          <cell r="CS368">
            <v>0</v>
          </cell>
          <cell r="CT368">
            <v>0</v>
          </cell>
          <cell r="CU368" t="str">
            <v>Uniform</v>
          </cell>
          <cell r="CV368">
            <v>0</v>
          </cell>
          <cell r="CW368">
            <v>0</v>
          </cell>
          <cell r="CX368">
            <v>0</v>
          </cell>
          <cell r="CY368" t="str">
            <v>Uniform</v>
          </cell>
          <cell r="CZ368">
            <v>0</v>
          </cell>
          <cell r="DA368">
            <v>0</v>
          </cell>
          <cell r="DB368">
            <v>0</v>
          </cell>
          <cell r="DC368" t="str">
            <v>Uniform</v>
          </cell>
          <cell r="DD368">
            <v>0</v>
          </cell>
          <cell r="DE368">
            <v>0</v>
          </cell>
          <cell r="DF368">
            <v>0</v>
          </cell>
          <cell r="DG368" t="str">
            <v>Uniform</v>
          </cell>
          <cell r="DH368">
            <v>0</v>
          </cell>
          <cell r="DI368">
            <v>0</v>
          </cell>
          <cell r="DJ368">
            <v>0</v>
          </cell>
          <cell r="DK368" t="str">
            <v>Uniform</v>
          </cell>
          <cell r="DL368">
            <v>0</v>
          </cell>
          <cell r="DM368">
            <v>0</v>
          </cell>
          <cell r="DN368">
            <v>0</v>
          </cell>
          <cell r="DO368" t="str">
            <v>Uniform</v>
          </cell>
          <cell r="EB368">
            <v>0</v>
          </cell>
          <cell r="EC368">
            <v>0</v>
          </cell>
          <cell r="ED368">
            <v>0</v>
          </cell>
          <cell r="EE368" t="str">
            <v>Uniform</v>
          </cell>
        </row>
        <row r="369">
          <cell r="E369" t="str">
            <v>2_GS_flare_eff</v>
          </cell>
          <cell r="G369" t="e">
            <v>#NAME?</v>
          </cell>
          <cell r="H369">
            <v>0</v>
          </cell>
          <cell r="I369">
            <v>0</v>
          </cell>
          <cell r="J369">
            <v>0</v>
          </cell>
          <cell r="K369" t="str">
            <v>Uniform</v>
          </cell>
          <cell r="L369">
            <v>0</v>
          </cell>
          <cell r="M369">
            <v>0</v>
          </cell>
          <cell r="N369">
            <v>0</v>
          </cell>
          <cell r="O369" t="str">
            <v>Uniform</v>
          </cell>
          <cell r="P369">
            <v>0</v>
          </cell>
          <cell r="Q369">
            <v>0</v>
          </cell>
          <cell r="R369">
            <v>0</v>
          </cell>
          <cell r="S369" t="str">
            <v>Uniform</v>
          </cell>
          <cell r="T369">
            <v>0</v>
          </cell>
          <cell r="U369">
            <v>0</v>
          </cell>
          <cell r="V369">
            <v>0</v>
          </cell>
          <cell r="W369" t="str">
            <v>Uniform</v>
          </cell>
          <cell r="X369">
            <v>0</v>
          </cell>
          <cell r="Y369">
            <v>0</v>
          </cell>
          <cell r="Z369">
            <v>0</v>
          </cell>
          <cell r="AA369" t="str">
            <v>Uniform</v>
          </cell>
          <cell r="AB369">
            <v>0</v>
          </cell>
          <cell r="AC369">
            <v>0</v>
          </cell>
          <cell r="AD369">
            <v>0</v>
          </cell>
          <cell r="AE369" t="str">
            <v>Uniform</v>
          </cell>
          <cell r="AF369">
            <v>0</v>
          </cell>
          <cell r="AG369">
            <v>0</v>
          </cell>
          <cell r="AH369">
            <v>0</v>
          </cell>
          <cell r="AI369" t="str">
            <v>Uniform</v>
          </cell>
          <cell r="AJ369">
            <v>0</v>
          </cell>
          <cell r="AK369">
            <v>0</v>
          </cell>
          <cell r="AL369">
            <v>0</v>
          </cell>
          <cell r="AM369" t="str">
            <v>Uniform</v>
          </cell>
          <cell r="AN369">
            <v>0</v>
          </cell>
          <cell r="AO369">
            <v>0</v>
          </cell>
          <cell r="AP369">
            <v>0</v>
          </cell>
          <cell r="AQ369" t="str">
            <v>Uniform</v>
          </cell>
          <cell r="AR369">
            <v>0</v>
          </cell>
          <cell r="AS369">
            <v>0</v>
          </cell>
          <cell r="AT369">
            <v>0</v>
          </cell>
          <cell r="AU369" t="str">
            <v>Uniform</v>
          </cell>
          <cell r="AV369">
            <v>0</v>
          </cell>
          <cell r="AW369">
            <v>0</v>
          </cell>
          <cell r="AX369">
            <v>0</v>
          </cell>
          <cell r="AY369" t="str">
            <v>Uniform</v>
          </cell>
          <cell r="AZ369">
            <v>0</v>
          </cell>
          <cell r="BA369">
            <v>0</v>
          </cell>
          <cell r="BB369">
            <v>0</v>
          </cell>
          <cell r="BC369" t="str">
            <v>Uniform</v>
          </cell>
          <cell r="BD369">
            <v>0</v>
          </cell>
          <cell r="BE369">
            <v>0</v>
          </cell>
          <cell r="BF369">
            <v>0</v>
          </cell>
          <cell r="BG369" t="str">
            <v>Uniform</v>
          </cell>
          <cell r="BH369">
            <v>0</v>
          </cell>
          <cell r="BI369">
            <v>0</v>
          </cell>
          <cell r="BJ369">
            <v>0</v>
          </cell>
          <cell r="BK369" t="str">
            <v>Uniform</v>
          </cell>
          <cell r="BL369">
            <v>0</v>
          </cell>
          <cell r="BM369">
            <v>0</v>
          </cell>
          <cell r="BN369">
            <v>0</v>
          </cell>
          <cell r="BO369" t="str">
            <v>Uniform</v>
          </cell>
          <cell r="BP369">
            <v>0</v>
          </cell>
          <cell r="BQ369">
            <v>0</v>
          </cell>
          <cell r="BR369">
            <v>0</v>
          </cell>
          <cell r="BS369" t="str">
            <v>Uniform</v>
          </cell>
          <cell r="BT369">
            <v>0</v>
          </cell>
          <cell r="BU369">
            <v>0</v>
          </cell>
          <cell r="BV369">
            <v>0</v>
          </cell>
          <cell r="BW369" t="str">
            <v>Uniform</v>
          </cell>
          <cell r="BX369">
            <v>0</v>
          </cell>
          <cell r="BY369">
            <v>0</v>
          </cell>
          <cell r="BZ369">
            <v>0</v>
          </cell>
          <cell r="CA369" t="str">
            <v>Uniform</v>
          </cell>
          <cell r="CB369">
            <v>0</v>
          </cell>
          <cell r="CC369">
            <v>0</v>
          </cell>
          <cell r="CD369">
            <v>0</v>
          </cell>
          <cell r="CE369" t="str">
            <v>Uniform</v>
          </cell>
          <cell r="CF369">
            <v>0</v>
          </cell>
          <cell r="CG369">
            <v>0</v>
          </cell>
          <cell r="CH369">
            <v>0</v>
          </cell>
          <cell r="CI369" t="str">
            <v>Uniform</v>
          </cell>
          <cell r="CJ369">
            <v>0</v>
          </cell>
          <cell r="CK369">
            <v>0</v>
          </cell>
          <cell r="CL369">
            <v>0</v>
          </cell>
          <cell r="CM369" t="str">
            <v>Uniform</v>
          </cell>
          <cell r="CN369">
            <v>0</v>
          </cell>
          <cell r="CO369">
            <v>0</v>
          </cell>
          <cell r="CP369">
            <v>0</v>
          </cell>
          <cell r="CQ369" t="str">
            <v>Uniform</v>
          </cell>
          <cell r="CR369">
            <v>0</v>
          </cell>
          <cell r="CS369">
            <v>0</v>
          </cell>
          <cell r="CT369">
            <v>0</v>
          </cell>
          <cell r="CU369" t="str">
            <v>Uniform</v>
          </cell>
          <cell r="CV369">
            <v>0</v>
          </cell>
          <cell r="CW369">
            <v>0</v>
          </cell>
          <cell r="CX369">
            <v>0</v>
          </cell>
          <cell r="CY369" t="str">
            <v>Uniform</v>
          </cell>
          <cell r="CZ369">
            <v>0</v>
          </cell>
          <cell r="DA369">
            <v>0</v>
          </cell>
          <cell r="DB369">
            <v>0</v>
          </cell>
          <cell r="DC369" t="str">
            <v>Uniform</v>
          </cell>
          <cell r="DD369">
            <v>0</v>
          </cell>
          <cell r="DE369">
            <v>0</v>
          </cell>
          <cell r="DF369">
            <v>0</v>
          </cell>
          <cell r="DG369" t="str">
            <v>Uniform</v>
          </cell>
          <cell r="DH369">
            <v>0</v>
          </cell>
          <cell r="DI369">
            <v>0</v>
          </cell>
          <cell r="DJ369">
            <v>0</v>
          </cell>
          <cell r="DK369" t="str">
            <v>Uniform</v>
          </cell>
          <cell r="DL369">
            <v>0</v>
          </cell>
          <cell r="DM369">
            <v>0</v>
          </cell>
          <cell r="DN369">
            <v>0</v>
          </cell>
          <cell r="DO369" t="str">
            <v>Uniform</v>
          </cell>
          <cell r="EB369">
            <v>0</v>
          </cell>
          <cell r="EC369">
            <v>0</v>
          </cell>
          <cell r="ED369">
            <v>0</v>
          </cell>
          <cell r="EE369" t="str">
            <v>Uniform</v>
          </cell>
        </row>
        <row r="370">
          <cell r="E370" t="str">
            <v>2_GPciron_CO2</v>
          </cell>
          <cell r="F370" t="str">
            <v>metric tonnes</v>
          </cell>
          <cell r="G370" t="e">
            <v>#NAME?</v>
          </cell>
          <cell r="H370">
            <v>0</v>
          </cell>
          <cell r="I370">
            <v>0</v>
          </cell>
          <cell r="J370">
            <v>0</v>
          </cell>
          <cell r="K370" t="str">
            <v>Uniform</v>
          </cell>
          <cell r="L370">
            <v>0</v>
          </cell>
          <cell r="M370">
            <v>0</v>
          </cell>
          <cell r="N370">
            <v>0</v>
          </cell>
          <cell r="O370" t="str">
            <v>Uniform</v>
          </cell>
          <cell r="P370">
            <v>0</v>
          </cell>
          <cell r="Q370">
            <v>0</v>
          </cell>
          <cell r="R370">
            <v>0</v>
          </cell>
          <cell r="S370" t="str">
            <v>Uniform</v>
          </cell>
          <cell r="T370">
            <v>0</v>
          </cell>
          <cell r="U370">
            <v>0</v>
          </cell>
          <cell r="V370">
            <v>0</v>
          </cell>
          <cell r="W370" t="str">
            <v>Uniform</v>
          </cell>
          <cell r="X370">
            <v>0</v>
          </cell>
          <cell r="Y370">
            <v>0</v>
          </cell>
          <cell r="Z370">
            <v>0</v>
          </cell>
          <cell r="AA370" t="str">
            <v>Uniform</v>
          </cell>
          <cell r="AB370">
            <v>0</v>
          </cell>
          <cell r="AC370">
            <v>0</v>
          </cell>
          <cell r="AD370">
            <v>0</v>
          </cell>
          <cell r="AE370" t="str">
            <v>Uniform</v>
          </cell>
          <cell r="AF370">
            <v>0</v>
          </cell>
          <cell r="AG370">
            <v>0</v>
          </cell>
          <cell r="AH370">
            <v>0</v>
          </cell>
          <cell r="AI370" t="str">
            <v>Uniform</v>
          </cell>
          <cell r="AJ370">
            <v>0</v>
          </cell>
          <cell r="AK370">
            <v>0</v>
          </cell>
          <cell r="AL370">
            <v>0</v>
          </cell>
          <cell r="AM370" t="str">
            <v>Uniform</v>
          </cell>
          <cell r="AN370">
            <v>0</v>
          </cell>
          <cell r="AO370">
            <v>0</v>
          </cell>
          <cell r="AP370">
            <v>0</v>
          </cell>
          <cell r="AQ370" t="str">
            <v>Uniform</v>
          </cell>
          <cell r="AR370">
            <v>0</v>
          </cell>
          <cell r="AS370">
            <v>0</v>
          </cell>
          <cell r="AT370">
            <v>0</v>
          </cell>
          <cell r="AU370" t="str">
            <v>Uniform</v>
          </cell>
          <cell r="AV370">
            <v>0</v>
          </cell>
          <cell r="AW370">
            <v>0</v>
          </cell>
          <cell r="AX370">
            <v>0</v>
          </cell>
          <cell r="AY370" t="str">
            <v>Uniform</v>
          </cell>
          <cell r="AZ370">
            <v>0</v>
          </cell>
          <cell r="BA370">
            <v>0</v>
          </cell>
          <cell r="BB370">
            <v>0</v>
          </cell>
          <cell r="BC370" t="str">
            <v>Uniform</v>
          </cell>
          <cell r="BD370">
            <v>0</v>
          </cell>
          <cell r="BE370">
            <v>0</v>
          </cell>
          <cell r="BF370">
            <v>0</v>
          </cell>
          <cell r="BG370" t="str">
            <v>Uniform</v>
          </cell>
          <cell r="BH370">
            <v>0</v>
          </cell>
          <cell r="BI370">
            <v>0</v>
          </cell>
          <cell r="BJ370">
            <v>0</v>
          </cell>
          <cell r="BK370" t="str">
            <v>Uniform</v>
          </cell>
          <cell r="BL370">
            <v>0</v>
          </cell>
          <cell r="BM370">
            <v>0</v>
          </cell>
          <cell r="BN370">
            <v>0</v>
          </cell>
          <cell r="BO370" t="str">
            <v>Uniform</v>
          </cell>
          <cell r="BP370">
            <v>0</v>
          </cell>
          <cell r="BQ370">
            <v>0</v>
          </cell>
          <cell r="BR370">
            <v>0</v>
          </cell>
          <cell r="BS370" t="str">
            <v>Uniform</v>
          </cell>
          <cell r="BT370">
            <v>0</v>
          </cell>
          <cell r="BU370">
            <v>0</v>
          </cell>
          <cell r="BV370">
            <v>0</v>
          </cell>
          <cell r="BW370" t="str">
            <v>Uniform</v>
          </cell>
          <cell r="BX370">
            <v>0</v>
          </cell>
          <cell r="BY370">
            <v>0</v>
          </cell>
          <cell r="BZ370">
            <v>0</v>
          </cell>
          <cell r="CA370" t="str">
            <v>Uniform</v>
          </cell>
          <cell r="CB370">
            <v>0</v>
          </cell>
          <cell r="CC370">
            <v>0</v>
          </cell>
          <cell r="CD370">
            <v>0</v>
          </cell>
          <cell r="CE370" t="str">
            <v>Uniform</v>
          </cell>
          <cell r="CF370">
            <v>0</v>
          </cell>
          <cell r="CG370">
            <v>0</v>
          </cell>
          <cell r="CH370">
            <v>0</v>
          </cell>
          <cell r="CI370" t="str">
            <v>Uniform</v>
          </cell>
          <cell r="CJ370">
            <v>0</v>
          </cell>
          <cell r="CK370">
            <v>0</v>
          </cell>
          <cell r="CL370">
            <v>0</v>
          </cell>
          <cell r="CM370" t="str">
            <v>Uniform</v>
          </cell>
          <cell r="CN370">
            <v>0</v>
          </cell>
          <cell r="CO370">
            <v>0</v>
          </cell>
          <cell r="CP370">
            <v>0</v>
          </cell>
          <cell r="CQ370" t="str">
            <v>Uniform</v>
          </cell>
          <cell r="CR370">
            <v>0</v>
          </cell>
          <cell r="CS370">
            <v>0</v>
          </cell>
          <cell r="CT370">
            <v>0</v>
          </cell>
          <cell r="CU370" t="str">
            <v>Uniform</v>
          </cell>
          <cell r="CV370">
            <v>0</v>
          </cell>
          <cell r="CW370">
            <v>0</v>
          </cell>
          <cell r="CX370">
            <v>0</v>
          </cell>
          <cell r="CY370" t="str">
            <v>Uniform</v>
          </cell>
          <cell r="CZ370">
            <v>0</v>
          </cell>
          <cell r="DA370">
            <v>0</v>
          </cell>
          <cell r="DB370">
            <v>0</v>
          </cell>
          <cell r="DC370" t="str">
            <v>Uniform</v>
          </cell>
          <cell r="DD370">
            <v>0</v>
          </cell>
          <cell r="DE370">
            <v>0</v>
          </cell>
          <cell r="DF370">
            <v>0</v>
          </cell>
          <cell r="DG370" t="str">
            <v>Uniform</v>
          </cell>
          <cell r="DH370">
            <v>0</v>
          </cell>
          <cell r="DI370">
            <v>0</v>
          </cell>
          <cell r="DJ370">
            <v>0</v>
          </cell>
          <cell r="DK370" t="str">
            <v>Uniform</v>
          </cell>
          <cell r="DL370">
            <v>0</v>
          </cell>
          <cell r="DM370">
            <v>0</v>
          </cell>
          <cell r="DN370">
            <v>0</v>
          </cell>
          <cell r="DO370" t="str">
            <v>Uniform</v>
          </cell>
          <cell r="EB370">
            <v>0</v>
          </cell>
          <cell r="EC370">
            <v>0</v>
          </cell>
          <cell r="ED370">
            <v>0</v>
          </cell>
          <cell r="EE370" t="str">
            <v>Uniform</v>
          </cell>
        </row>
        <row r="371">
          <cell r="E371" t="str">
            <v>2_GPciron_CH4</v>
          </cell>
          <cell r="F371" t="str">
            <v>metric tonnes</v>
          </cell>
          <cell r="G371" t="e">
            <v>#NAME?</v>
          </cell>
          <cell r="H371">
            <v>0</v>
          </cell>
          <cell r="I371">
            <v>0</v>
          </cell>
          <cell r="J371">
            <v>0</v>
          </cell>
          <cell r="K371" t="str">
            <v>Uniform</v>
          </cell>
          <cell r="L371">
            <v>0</v>
          </cell>
          <cell r="M371">
            <v>0</v>
          </cell>
          <cell r="N371">
            <v>0</v>
          </cell>
          <cell r="O371" t="str">
            <v>Uniform</v>
          </cell>
          <cell r="P371">
            <v>0</v>
          </cell>
          <cell r="Q371">
            <v>0</v>
          </cell>
          <cell r="R371">
            <v>0</v>
          </cell>
          <cell r="S371" t="str">
            <v>Uniform</v>
          </cell>
          <cell r="T371">
            <v>0</v>
          </cell>
          <cell r="U371">
            <v>0</v>
          </cell>
          <cell r="V371">
            <v>0</v>
          </cell>
          <cell r="W371" t="str">
            <v>Uniform</v>
          </cell>
          <cell r="X371">
            <v>0</v>
          </cell>
          <cell r="Y371">
            <v>0</v>
          </cell>
          <cell r="Z371">
            <v>0</v>
          </cell>
          <cell r="AA371" t="str">
            <v>Uniform</v>
          </cell>
          <cell r="AB371">
            <v>0</v>
          </cell>
          <cell r="AC371">
            <v>0</v>
          </cell>
          <cell r="AD371">
            <v>0</v>
          </cell>
          <cell r="AE371" t="str">
            <v>Uniform</v>
          </cell>
          <cell r="AF371">
            <v>0</v>
          </cell>
          <cell r="AG371">
            <v>0</v>
          </cell>
          <cell r="AH371">
            <v>0</v>
          </cell>
          <cell r="AI371" t="str">
            <v>Uniform</v>
          </cell>
          <cell r="AJ371">
            <v>0</v>
          </cell>
          <cell r="AK371">
            <v>0</v>
          </cell>
          <cell r="AL371">
            <v>0</v>
          </cell>
          <cell r="AM371" t="str">
            <v>Uniform</v>
          </cell>
          <cell r="AN371">
            <v>0</v>
          </cell>
          <cell r="AO371">
            <v>0</v>
          </cell>
          <cell r="AP371">
            <v>0</v>
          </cell>
          <cell r="AQ371" t="str">
            <v>Uniform</v>
          </cell>
          <cell r="AR371">
            <v>0</v>
          </cell>
          <cell r="AS371">
            <v>0</v>
          </cell>
          <cell r="AT371">
            <v>0</v>
          </cell>
          <cell r="AU371" t="str">
            <v>Uniform</v>
          </cell>
          <cell r="AV371">
            <v>0</v>
          </cell>
          <cell r="AW371">
            <v>0</v>
          </cell>
          <cell r="AX371">
            <v>0</v>
          </cell>
          <cell r="AY371" t="str">
            <v>Uniform</v>
          </cell>
          <cell r="AZ371">
            <v>0</v>
          </cell>
          <cell r="BA371">
            <v>0</v>
          </cell>
          <cell r="BB371">
            <v>0</v>
          </cell>
          <cell r="BC371" t="str">
            <v>Uniform</v>
          </cell>
          <cell r="BD371">
            <v>0</v>
          </cell>
          <cell r="BE371">
            <v>0</v>
          </cell>
          <cell r="BF371">
            <v>0</v>
          </cell>
          <cell r="BG371" t="str">
            <v>Uniform</v>
          </cell>
          <cell r="BH371">
            <v>0</v>
          </cell>
          <cell r="BI371">
            <v>0</v>
          </cell>
          <cell r="BJ371">
            <v>0</v>
          </cell>
          <cell r="BK371" t="str">
            <v>Uniform</v>
          </cell>
          <cell r="BL371">
            <v>0</v>
          </cell>
          <cell r="BM371">
            <v>0</v>
          </cell>
          <cell r="BN371">
            <v>0</v>
          </cell>
          <cell r="BO371" t="str">
            <v>Uniform</v>
          </cell>
          <cell r="BP371">
            <v>0</v>
          </cell>
          <cell r="BQ371">
            <v>0</v>
          </cell>
          <cell r="BR371">
            <v>0</v>
          </cell>
          <cell r="BS371" t="str">
            <v>Uniform</v>
          </cell>
          <cell r="BT371">
            <v>0</v>
          </cell>
          <cell r="BU371">
            <v>0</v>
          </cell>
          <cell r="BV371">
            <v>0</v>
          </cell>
          <cell r="BW371" t="str">
            <v>Uniform</v>
          </cell>
          <cell r="BX371">
            <v>0</v>
          </cell>
          <cell r="BY371">
            <v>0</v>
          </cell>
          <cell r="BZ371">
            <v>0</v>
          </cell>
          <cell r="CA371" t="str">
            <v>Uniform</v>
          </cell>
          <cell r="CB371">
            <v>0</v>
          </cell>
          <cell r="CC371">
            <v>0</v>
          </cell>
          <cell r="CD371">
            <v>0</v>
          </cell>
          <cell r="CE371" t="str">
            <v>Uniform</v>
          </cell>
          <cell r="CF371">
            <v>0</v>
          </cell>
          <cell r="CG371">
            <v>0</v>
          </cell>
          <cell r="CH371">
            <v>0</v>
          </cell>
          <cell r="CI371" t="str">
            <v>Uniform</v>
          </cell>
          <cell r="CJ371">
            <v>0</v>
          </cell>
          <cell r="CK371">
            <v>0</v>
          </cell>
          <cell r="CL371">
            <v>0</v>
          </cell>
          <cell r="CM371" t="str">
            <v>Uniform</v>
          </cell>
          <cell r="CN371">
            <v>0</v>
          </cell>
          <cell r="CO371">
            <v>0</v>
          </cell>
          <cell r="CP371">
            <v>0</v>
          </cell>
          <cell r="CQ371" t="str">
            <v>Uniform</v>
          </cell>
          <cell r="CR371">
            <v>0</v>
          </cell>
          <cell r="CS371">
            <v>0</v>
          </cell>
          <cell r="CT371">
            <v>0</v>
          </cell>
          <cell r="CU371" t="str">
            <v>Uniform</v>
          </cell>
          <cell r="CV371">
            <v>0</v>
          </cell>
          <cell r="CW371">
            <v>0</v>
          </cell>
          <cell r="CX371">
            <v>0</v>
          </cell>
          <cell r="CY371" t="str">
            <v>Uniform</v>
          </cell>
          <cell r="CZ371">
            <v>0</v>
          </cell>
          <cell r="DA371">
            <v>0</v>
          </cell>
          <cell r="DB371">
            <v>0</v>
          </cell>
          <cell r="DC371" t="str">
            <v>Uniform</v>
          </cell>
          <cell r="DD371">
            <v>0</v>
          </cell>
          <cell r="DE371">
            <v>0</v>
          </cell>
          <cell r="DF371">
            <v>0</v>
          </cell>
          <cell r="DG371" t="str">
            <v>Uniform</v>
          </cell>
          <cell r="DH371">
            <v>0</v>
          </cell>
          <cell r="DI371">
            <v>0</v>
          </cell>
          <cell r="DJ371">
            <v>0</v>
          </cell>
          <cell r="DK371" t="str">
            <v>Uniform</v>
          </cell>
          <cell r="DL371">
            <v>0</v>
          </cell>
          <cell r="DM371">
            <v>0</v>
          </cell>
          <cell r="DN371">
            <v>0</v>
          </cell>
          <cell r="DO371" t="str">
            <v>Uniform</v>
          </cell>
          <cell r="EB371">
            <v>0</v>
          </cell>
          <cell r="EC371">
            <v>0</v>
          </cell>
          <cell r="ED371">
            <v>0</v>
          </cell>
          <cell r="EE371" t="str">
            <v>Uniform</v>
          </cell>
        </row>
        <row r="372">
          <cell r="E372" t="str">
            <v>2_GPplastic_CO2</v>
          </cell>
          <cell r="F372" t="str">
            <v>metric tonnes</v>
          </cell>
          <cell r="G372" t="e">
            <v>#NAME?</v>
          </cell>
          <cell r="H372">
            <v>4.5964285714285721E-2</v>
          </cell>
          <cell r="I372">
            <v>1.0150670857142861</v>
          </cell>
          <cell r="J372">
            <v>2.3161357142857146</v>
          </cell>
          <cell r="K372" t="str">
            <v>Triangular</v>
          </cell>
          <cell r="L372">
            <v>4.5964285714285721E-2</v>
          </cell>
          <cell r="M372">
            <v>1.0150670857142861</v>
          </cell>
          <cell r="N372">
            <v>2.3161357142857146</v>
          </cell>
          <cell r="O372" t="str">
            <v>Triangular</v>
          </cell>
          <cell r="P372">
            <v>1.4975520270270268</v>
          </cell>
          <cell r="Q372">
            <v>3.518992135135139</v>
          </cell>
          <cell r="R372">
            <v>5.866569594594595</v>
          </cell>
          <cell r="S372" t="str">
            <v>Triangular</v>
          </cell>
          <cell r="T372">
            <v>1.4975520270270268</v>
          </cell>
          <cell r="U372">
            <v>3.518992135135139</v>
          </cell>
          <cell r="V372">
            <v>5.866569594594595</v>
          </cell>
          <cell r="W372" t="str">
            <v>Triangular</v>
          </cell>
          <cell r="X372">
            <v>1.4975520270270268</v>
          </cell>
          <cell r="Y372">
            <v>3.518992135135139</v>
          </cell>
          <cell r="Z372">
            <v>5.866569594594595</v>
          </cell>
          <cell r="AA372" t="str">
            <v>Triangular</v>
          </cell>
          <cell r="AB372">
            <v>0</v>
          </cell>
          <cell r="AC372">
            <v>0.12728520000000026</v>
          </cell>
          <cell r="AD372">
            <v>0.60339999999999994</v>
          </cell>
          <cell r="AE372" t="str">
            <v>Triangular</v>
          </cell>
          <cell r="AF372">
            <v>0</v>
          </cell>
          <cell r="AG372">
            <v>0.12728520000000026</v>
          </cell>
          <cell r="AH372">
            <v>0.60339999999999994</v>
          </cell>
          <cell r="AI372" t="str">
            <v>Triangular</v>
          </cell>
          <cell r="AJ372">
            <v>0</v>
          </cell>
          <cell r="AK372">
            <v>0.12728520000000026</v>
          </cell>
          <cell r="AL372">
            <v>0.60339999999999994</v>
          </cell>
          <cell r="AM372" t="str">
            <v>Triangular</v>
          </cell>
          <cell r="AN372">
            <v>9.7090909090909103E-2</v>
          </cell>
          <cell r="AO372">
            <v>0.93986472727272719</v>
          </cell>
          <cell r="AP372">
            <v>2.2445454545454546</v>
          </cell>
          <cell r="AQ372" t="str">
            <v>Triangular</v>
          </cell>
          <cell r="AR372">
            <v>9.7090909090909103E-2</v>
          </cell>
          <cell r="AS372">
            <v>0.93986472727272719</v>
          </cell>
          <cell r="AT372">
            <v>2.2445454545454546</v>
          </cell>
          <cell r="AU372" t="str">
            <v>Triangular</v>
          </cell>
          <cell r="AV372">
            <v>9.7090909090909103E-2</v>
          </cell>
          <cell r="AW372">
            <v>0.93986472727272719</v>
          </cell>
          <cell r="AX372">
            <v>2.2445454545454546</v>
          </cell>
          <cell r="AY372" t="str">
            <v>Triangular</v>
          </cell>
          <cell r="AZ372">
            <v>8.4306923076923077</v>
          </cell>
          <cell r="BA372">
            <v>18.419678846153865</v>
          </cell>
          <cell r="BB372">
            <v>28.683873076923074</v>
          </cell>
          <cell r="BC372" t="str">
            <v>Triangular</v>
          </cell>
          <cell r="BD372">
            <v>8.4306923076923077</v>
          </cell>
          <cell r="BE372">
            <v>18.419678846153865</v>
          </cell>
          <cell r="BF372">
            <v>28.683873076923074</v>
          </cell>
          <cell r="BG372" t="str">
            <v>Triangular</v>
          </cell>
          <cell r="BH372">
            <v>0.21885714285714286</v>
          </cell>
          <cell r="BI372">
            <v>1.0061537142857149</v>
          </cell>
          <cell r="BJ372">
            <v>1.8274285714285712</v>
          </cell>
          <cell r="BK372" t="str">
            <v>Triangular</v>
          </cell>
          <cell r="BL372">
            <v>2.5718325000000002</v>
          </cell>
          <cell r="BM372">
            <v>4.3444067999999962</v>
          </cell>
          <cell r="BN372">
            <v>6.2603037499999985</v>
          </cell>
          <cell r="BO372" t="str">
            <v>Triangular</v>
          </cell>
          <cell r="BP372">
            <v>2.5718325000000002</v>
          </cell>
          <cell r="BQ372">
            <v>4.3444067999999962</v>
          </cell>
          <cell r="BR372">
            <v>6.2603037499999985</v>
          </cell>
          <cell r="BS372" t="str">
            <v>Triangular</v>
          </cell>
          <cell r="BT372">
            <v>2.5718325000000002</v>
          </cell>
          <cell r="BU372">
            <v>4.3444067999999962</v>
          </cell>
          <cell r="BV372">
            <v>6.2603037499999985</v>
          </cell>
          <cell r="BW372" t="str">
            <v>Triangular</v>
          </cell>
          <cell r="BX372">
            <v>0</v>
          </cell>
          <cell r="BY372">
            <v>2.2687499999999956E-3</v>
          </cell>
          <cell r="BZ372">
            <v>7.5937499999999148E-3</v>
          </cell>
          <cell r="CA372" t="str">
            <v>Triangular</v>
          </cell>
          <cell r="CB372">
            <v>0</v>
          </cell>
          <cell r="CC372">
            <v>2.1392066666666816</v>
          </cell>
          <cell r="CD372">
            <v>4.5466666666666669</v>
          </cell>
          <cell r="CE372" t="str">
            <v>Triangular</v>
          </cell>
          <cell r="CF372">
            <v>12.171945833333334</v>
          </cell>
          <cell r="CG372">
            <v>31.568083444444465</v>
          </cell>
          <cell r="CH372">
            <v>53.790587499999972</v>
          </cell>
          <cell r="CI372" t="str">
            <v>Triangular</v>
          </cell>
          <cell r="CJ372">
            <v>12.171945833333334</v>
          </cell>
          <cell r="CK372">
            <v>31.568083444444465</v>
          </cell>
          <cell r="CL372">
            <v>53.790587499999972</v>
          </cell>
          <cell r="CM372" t="str">
            <v>Triangular</v>
          </cell>
          <cell r="CN372">
            <v>0</v>
          </cell>
          <cell r="CO372">
            <v>3.0900000000000108E-2</v>
          </cell>
          <cell r="CP372">
            <v>0.2</v>
          </cell>
          <cell r="CQ372" t="str">
            <v>Triangular</v>
          </cell>
          <cell r="CR372">
            <v>0</v>
          </cell>
          <cell r="CS372">
            <v>3.0900000000000108E-2</v>
          </cell>
          <cell r="CT372">
            <v>0.2</v>
          </cell>
          <cell r="CU372" t="str">
            <v>Triangular</v>
          </cell>
          <cell r="CV372">
            <v>0.60214285714285709</v>
          </cell>
          <cell r="CW372">
            <v>1.8298437142857136</v>
          </cell>
          <cell r="CX372">
            <v>3.6</v>
          </cell>
          <cell r="CY372" t="str">
            <v>Triangular</v>
          </cell>
          <cell r="CZ372">
            <v>0.60214285714285709</v>
          </cell>
          <cell r="DA372">
            <v>1.8298437142857136</v>
          </cell>
          <cell r="DB372">
            <v>3.6</v>
          </cell>
          <cell r="DC372" t="str">
            <v>Triangular</v>
          </cell>
          <cell r="DD372">
            <v>0</v>
          </cell>
          <cell r="DE372">
            <v>0.13819120000000037</v>
          </cell>
          <cell r="DF372">
            <v>0.53712499999999996</v>
          </cell>
          <cell r="DG372" t="str">
            <v>Triangular</v>
          </cell>
          <cell r="DH372">
            <v>0</v>
          </cell>
          <cell r="DI372">
            <v>0.13819120000000037</v>
          </cell>
          <cell r="DJ372">
            <v>0.53712499999999996</v>
          </cell>
          <cell r="DK372" t="str">
            <v>Triangular</v>
          </cell>
          <cell r="DL372">
            <v>0.21389999999999998</v>
          </cell>
          <cell r="DM372">
            <v>0.75448969999999849</v>
          </cell>
          <cell r="DN372">
            <v>1.4972999999999996</v>
          </cell>
          <cell r="DO372" t="str">
            <v>Triangular</v>
          </cell>
          <cell r="EB372">
            <v>6.0068483676975912</v>
          </cell>
          <cell r="EC372">
            <v>9.6653653505154438</v>
          </cell>
          <cell r="ED372">
            <v>14.083873711340196</v>
          </cell>
          <cell r="EE372" t="str">
            <v>Triangular</v>
          </cell>
        </row>
        <row r="373">
          <cell r="E373" t="str">
            <v>2_GPplastic_CH4</v>
          </cell>
          <cell r="F373" t="str">
            <v>metric tonnes</v>
          </cell>
          <cell r="G373" t="e">
            <v>#NAME?</v>
          </cell>
          <cell r="H373">
            <v>14.126942857142858</v>
          </cell>
          <cell r="I373">
            <v>48.907342742857146</v>
          </cell>
          <cell r="J373">
            <v>94.866157857142838</v>
          </cell>
          <cell r="K373" t="str">
            <v>Triangular</v>
          </cell>
          <cell r="L373">
            <v>14.126942857142858</v>
          </cell>
          <cell r="M373">
            <v>48.907342742857146</v>
          </cell>
          <cell r="N373">
            <v>94.866157857142838</v>
          </cell>
          <cell r="O373" t="str">
            <v>Triangular</v>
          </cell>
          <cell r="P373">
            <v>19.880356081081082</v>
          </cell>
          <cell r="Q373">
            <v>44.474641081081046</v>
          </cell>
          <cell r="R373">
            <v>72.352177027027025</v>
          </cell>
          <cell r="S373" t="str">
            <v>Triangular</v>
          </cell>
          <cell r="T373">
            <v>19.880356081081082</v>
          </cell>
          <cell r="U373">
            <v>44.474641081081046</v>
          </cell>
          <cell r="V373">
            <v>72.352177027027025</v>
          </cell>
          <cell r="W373" t="str">
            <v>Triangular</v>
          </cell>
          <cell r="X373">
            <v>19.880356081081082</v>
          </cell>
          <cell r="Y373">
            <v>44.474641081081046</v>
          </cell>
          <cell r="Z373">
            <v>72.352177027027025</v>
          </cell>
          <cell r="AA373" t="str">
            <v>Triangular</v>
          </cell>
          <cell r="AB373">
            <v>0</v>
          </cell>
          <cell r="AC373">
            <v>0.46860340000000245</v>
          </cell>
          <cell r="AD373">
            <v>1.9962000000000004</v>
          </cell>
          <cell r="AE373" t="str">
            <v>Triangular</v>
          </cell>
          <cell r="AF373">
            <v>0</v>
          </cell>
          <cell r="AG373">
            <v>0.46860340000000245</v>
          </cell>
          <cell r="AH373">
            <v>1.9962000000000004</v>
          </cell>
          <cell r="AI373" t="str">
            <v>Triangular</v>
          </cell>
          <cell r="AJ373">
            <v>0</v>
          </cell>
          <cell r="AK373">
            <v>0.46860340000000245</v>
          </cell>
          <cell r="AL373">
            <v>1.9962000000000004</v>
          </cell>
          <cell r="AM373" t="str">
            <v>Triangular</v>
          </cell>
          <cell r="AN373">
            <v>1.0979999999999999</v>
          </cell>
          <cell r="AO373">
            <v>9.5852185454545555</v>
          </cell>
          <cell r="AP373">
            <v>22.530699999999996</v>
          </cell>
          <cell r="AQ373" t="str">
            <v>Triangular</v>
          </cell>
          <cell r="AR373">
            <v>1.0979999999999999</v>
          </cell>
          <cell r="AS373">
            <v>9.5852185454545555</v>
          </cell>
          <cell r="AT373">
            <v>22.530699999999996</v>
          </cell>
          <cell r="AU373" t="str">
            <v>Triangular</v>
          </cell>
          <cell r="AV373">
            <v>1.0979999999999999</v>
          </cell>
          <cell r="AW373">
            <v>9.5852185454545555</v>
          </cell>
          <cell r="AX373">
            <v>22.530699999999996</v>
          </cell>
          <cell r="AY373" t="str">
            <v>Triangular</v>
          </cell>
          <cell r="AZ373">
            <v>130.63244423076924</v>
          </cell>
          <cell r="BA373">
            <v>290.63390338461505</v>
          </cell>
          <cell r="BB373">
            <v>459.26205769230756</v>
          </cell>
          <cell r="BC373" t="str">
            <v>Triangular</v>
          </cell>
          <cell r="BD373">
            <v>130.63244423076924</v>
          </cell>
          <cell r="BE373">
            <v>290.63390338461505</v>
          </cell>
          <cell r="BF373">
            <v>459.26205769230756</v>
          </cell>
          <cell r="BG373" t="str">
            <v>Triangular</v>
          </cell>
          <cell r="BH373">
            <v>14.658903571428574</v>
          </cell>
          <cell r="BI373">
            <v>71.456700571428556</v>
          </cell>
          <cell r="BJ373">
            <v>129.98464999999999</v>
          </cell>
          <cell r="BK373" t="str">
            <v>Triangular</v>
          </cell>
          <cell r="BL373">
            <v>170.23957125000001</v>
          </cell>
          <cell r="BM373">
            <v>391.35517134999969</v>
          </cell>
          <cell r="BN373">
            <v>641.50961625000014</v>
          </cell>
          <cell r="BO373" t="str">
            <v>Triangular</v>
          </cell>
          <cell r="BP373">
            <v>170.23957125000001</v>
          </cell>
          <cell r="BQ373">
            <v>391.35517134999969</v>
          </cell>
          <cell r="BR373">
            <v>641.50961625000014</v>
          </cell>
          <cell r="BS373" t="str">
            <v>Triangular</v>
          </cell>
          <cell r="BT373">
            <v>170.23957125000001</v>
          </cell>
          <cell r="BU373">
            <v>391.35517134999969</v>
          </cell>
          <cell r="BV373">
            <v>641.50961625000014</v>
          </cell>
          <cell r="BW373" t="str">
            <v>Triangular</v>
          </cell>
          <cell r="BX373">
            <v>0</v>
          </cell>
          <cell r="BY373">
            <v>5.6567499999999667E-2</v>
          </cell>
          <cell r="BZ373">
            <v>0.18933749999999788</v>
          </cell>
          <cell r="CA373" t="str">
            <v>Triangular</v>
          </cell>
          <cell r="CB373">
            <v>0</v>
          </cell>
          <cell r="CC373">
            <v>32.577420000000153</v>
          </cell>
          <cell r="CD373">
            <v>69.239999999999995</v>
          </cell>
          <cell r="CE373" t="str">
            <v>Triangular</v>
          </cell>
          <cell r="CF373">
            <v>478.35618333333326</v>
          </cell>
          <cell r="CG373">
            <v>708.49630933333356</v>
          </cell>
          <cell r="CH373">
            <v>1034.7011708333332</v>
          </cell>
          <cell r="CI373" t="str">
            <v>Triangular</v>
          </cell>
          <cell r="CJ373">
            <v>478.35618333333326</v>
          </cell>
          <cell r="CK373">
            <v>708.49630933333356</v>
          </cell>
          <cell r="CL373">
            <v>1034.7011708333332</v>
          </cell>
          <cell r="CM373" t="str">
            <v>Triangular</v>
          </cell>
          <cell r="CN373">
            <v>0</v>
          </cell>
          <cell r="CO373">
            <v>0.4241025000000006</v>
          </cell>
          <cell r="CP373">
            <v>2.7450000000000001</v>
          </cell>
          <cell r="CQ373" t="str">
            <v>Triangular</v>
          </cell>
          <cell r="CR373">
            <v>0</v>
          </cell>
          <cell r="CS373">
            <v>0.4241025000000006</v>
          </cell>
          <cell r="CT373">
            <v>2.7450000000000001</v>
          </cell>
          <cell r="CU373" t="str">
            <v>Triangular</v>
          </cell>
          <cell r="CV373">
            <v>24.94557142857143</v>
          </cell>
          <cell r="CW373">
            <v>75.78315642857136</v>
          </cell>
          <cell r="CX373">
            <v>149.20285714285711</v>
          </cell>
          <cell r="CY373" t="str">
            <v>Triangular</v>
          </cell>
          <cell r="CZ373">
            <v>24.94557142857143</v>
          </cell>
          <cell r="DA373">
            <v>75.78315642857136</v>
          </cell>
          <cell r="DB373">
            <v>149.20285714285711</v>
          </cell>
          <cell r="DC373" t="str">
            <v>Triangular</v>
          </cell>
          <cell r="DD373">
            <v>0</v>
          </cell>
          <cell r="DE373">
            <v>2.8572614000000023</v>
          </cell>
          <cell r="DF373">
            <v>13.205900000000002</v>
          </cell>
          <cell r="DG373" t="str">
            <v>Triangular</v>
          </cell>
          <cell r="DH373">
            <v>0</v>
          </cell>
          <cell r="DI373">
            <v>2.8572614000000023</v>
          </cell>
          <cell r="DJ373">
            <v>13.205900000000002</v>
          </cell>
          <cell r="DK373" t="str">
            <v>Triangular</v>
          </cell>
          <cell r="DL373">
            <v>1.9571000000000001</v>
          </cell>
          <cell r="DM373">
            <v>6.8901376999999862</v>
          </cell>
          <cell r="DN373">
            <v>13.699700000000002</v>
          </cell>
          <cell r="DO373" t="str">
            <v>Triangular</v>
          </cell>
          <cell r="EB373">
            <v>174.50180120274914</v>
          </cell>
          <cell r="EC373">
            <v>231.46342529896924</v>
          </cell>
          <cell r="ED373">
            <v>296.07745343642597</v>
          </cell>
          <cell r="EE373" t="str">
            <v>Triangular</v>
          </cell>
        </row>
        <row r="374">
          <cell r="E374" t="str">
            <v>2_GPpsteel_CO2</v>
          </cell>
          <cell r="F374" t="str">
            <v>metric tonnes</v>
          </cell>
          <cell r="G374" t="e">
            <v>#NAME?</v>
          </cell>
          <cell r="H374">
            <v>0.20322142857142861</v>
          </cell>
          <cell r="I374">
            <v>0.74022071428571468</v>
          </cell>
          <cell r="J374">
            <v>1.4655378571428572</v>
          </cell>
          <cell r="K374" t="str">
            <v>Triangular</v>
          </cell>
          <cell r="L374">
            <v>0.20322142857142861</v>
          </cell>
          <cell r="M374">
            <v>0.74022071428571468</v>
          </cell>
          <cell r="N374">
            <v>1.4655378571428572</v>
          </cell>
          <cell r="O374" t="str">
            <v>Triangular</v>
          </cell>
          <cell r="P374">
            <v>5.7586175675675673</v>
          </cell>
          <cell r="Q374">
            <v>11.815747351351346</v>
          </cell>
          <cell r="R374">
            <v>18.728321621621628</v>
          </cell>
          <cell r="S374" t="str">
            <v>Triangular</v>
          </cell>
          <cell r="T374">
            <v>5.7586175675675673</v>
          </cell>
          <cell r="U374">
            <v>11.815747351351346</v>
          </cell>
          <cell r="V374">
            <v>18.728321621621628</v>
          </cell>
          <cell r="W374" t="str">
            <v>Triangular</v>
          </cell>
          <cell r="X374">
            <v>5.7586175675675673</v>
          </cell>
          <cell r="Y374">
            <v>11.815747351351346</v>
          </cell>
          <cell r="Z374">
            <v>18.728321621621628</v>
          </cell>
          <cell r="AA374" t="str">
            <v>Triangular</v>
          </cell>
          <cell r="AB374">
            <v>3.4623374999999998</v>
          </cell>
          <cell r="AC374">
            <v>9.3103607999999944</v>
          </cell>
          <cell r="AD374">
            <v>16.151500000000002</v>
          </cell>
          <cell r="AE374" t="str">
            <v>Triangular</v>
          </cell>
          <cell r="AF374">
            <v>3.4623374999999998</v>
          </cell>
          <cell r="AG374">
            <v>9.3103607999999944</v>
          </cell>
          <cell r="AH374">
            <v>16.151500000000002</v>
          </cell>
          <cell r="AI374" t="str">
            <v>Triangular</v>
          </cell>
          <cell r="AJ374">
            <v>3.4623374999999998</v>
          </cell>
          <cell r="AK374">
            <v>9.3103607999999944</v>
          </cell>
          <cell r="AL374">
            <v>16.151500000000002</v>
          </cell>
          <cell r="AM374" t="str">
            <v>Triangular</v>
          </cell>
          <cell r="AN374">
            <v>4.2155568181818186</v>
          </cell>
          <cell r="AO374">
            <v>8.3202468181818219</v>
          </cell>
          <cell r="AP374">
            <v>12.564406818181817</v>
          </cell>
          <cell r="AQ374" t="str">
            <v>Triangular</v>
          </cell>
          <cell r="AR374">
            <v>4.2155568181818186</v>
          </cell>
          <cell r="AS374">
            <v>8.3202468181818219</v>
          </cell>
          <cell r="AT374">
            <v>12.564406818181817</v>
          </cell>
          <cell r="AU374" t="str">
            <v>Triangular</v>
          </cell>
          <cell r="AV374">
            <v>4.2155568181818186</v>
          </cell>
          <cell r="AW374">
            <v>8.3202468181818219</v>
          </cell>
          <cell r="AX374">
            <v>12.564406818181817</v>
          </cell>
          <cell r="AY374" t="str">
            <v>Triangular</v>
          </cell>
          <cell r="AZ374">
            <v>1.1975</v>
          </cell>
          <cell r="BA374">
            <v>2.3518093846153851</v>
          </cell>
          <cell r="BB374">
            <v>3.8264865384615381</v>
          </cell>
          <cell r="BC374" t="str">
            <v>Triangular</v>
          </cell>
          <cell r="BD374">
            <v>1.1975</v>
          </cell>
          <cell r="BE374">
            <v>2.3518093846153851</v>
          </cell>
          <cell r="BF374">
            <v>3.8264865384615381</v>
          </cell>
          <cell r="BG374" t="str">
            <v>Triangular</v>
          </cell>
          <cell r="BH374">
            <v>0.65385357142857137</v>
          </cell>
          <cell r="BI374">
            <v>0.79428342857142764</v>
          </cell>
          <cell r="BJ374">
            <v>0.92699999999999994</v>
          </cell>
          <cell r="BK374" t="str">
            <v>Triangular</v>
          </cell>
          <cell r="BL374">
            <v>4.2679299999999998</v>
          </cell>
          <cell r="BM374">
            <v>6.6544081499999965</v>
          </cell>
          <cell r="BN374">
            <v>9.35656</v>
          </cell>
          <cell r="BO374" t="str">
            <v>Triangular</v>
          </cell>
          <cell r="BP374">
            <v>4.2679299999999998</v>
          </cell>
          <cell r="BQ374">
            <v>6.6544081499999965</v>
          </cell>
          <cell r="BR374">
            <v>9.35656</v>
          </cell>
          <cell r="BS374" t="str">
            <v>Triangular</v>
          </cell>
          <cell r="BT374">
            <v>4.2679299999999998</v>
          </cell>
          <cell r="BU374">
            <v>6.6544081499999965</v>
          </cell>
          <cell r="BV374">
            <v>9.35656</v>
          </cell>
          <cell r="BW374" t="str">
            <v>Triangular</v>
          </cell>
          <cell r="BX374">
            <v>0.73678437500000005</v>
          </cell>
          <cell r="BY374">
            <v>1.7254901249999999</v>
          </cell>
          <cell r="BZ374">
            <v>2.7744093749999998</v>
          </cell>
          <cell r="CA374" t="str">
            <v>Triangular</v>
          </cell>
          <cell r="CB374">
            <v>7.2666666666666671E-2</v>
          </cell>
          <cell r="CC374">
            <v>1.9665373333333322</v>
          </cell>
          <cell r="CD374">
            <v>4.1311499999999981</v>
          </cell>
          <cell r="CE374" t="str">
            <v>Triangular</v>
          </cell>
          <cell r="CF374">
            <v>1.5597618055555544</v>
          </cell>
          <cell r="CG374">
            <v>5.3812987777777774</v>
          </cell>
          <cell r="CH374">
            <v>9.9688881944444407</v>
          </cell>
          <cell r="CI374" t="str">
            <v>Triangular</v>
          </cell>
          <cell r="CJ374">
            <v>1.5597618055555544</v>
          </cell>
          <cell r="CK374">
            <v>5.3812987777777774</v>
          </cell>
          <cell r="CL374">
            <v>9.9688881944444407</v>
          </cell>
          <cell r="CM374" t="str">
            <v>Triangular</v>
          </cell>
          <cell r="CN374">
            <v>0</v>
          </cell>
          <cell r="CO374">
            <v>3.4303349999999848</v>
          </cell>
          <cell r="CP374">
            <v>8.4220000000000006</v>
          </cell>
          <cell r="CQ374" t="str">
            <v>Triangular</v>
          </cell>
          <cell r="CR374">
            <v>0</v>
          </cell>
          <cell r="CS374">
            <v>3.4303349999999848</v>
          </cell>
          <cell r="CT374">
            <v>8.4220000000000006</v>
          </cell>
          <cell r="CU374" t="str">
            <v>Triangular</v>
          </cell>
          <cell r="CV374">
            <v>7.0535714285714342E-3</v>
          </cell>
          <cell r="CW374">
            <v>9.1385000000000549E-2</v>
          </cell>
          <cell r="CX374">
            <v>0.16285714285714287</v>
          </cell>
          <cell r="CY374" t="str">
            <v>Triangular</v>
          </cell>
          <cell r="CZ374">
            <v>7.0535714285714342E-3</v>
          </cell>
          <cell r="DA374">
            <v>9.1385000000000549E-2</v>
          </cell>
          <cell r="DB374">
            <v>0.16285714285714287</v>
          </cell>
          <cell r="DC374" t="str">
            <v>Triangular</v>
          </cell>
          <cell r="DD374">
            <v>5.2123000000000008</v>
          </cell>
          <cell r="DE374">
            <v>16.474887800000037</v>
          </cell>
          <cell r="DF374">
            <v>28.352099999999997</v>
          </cell>
          <cell r="DG374" t="str">
            <v>Triangular</v>
          </cell>
          <cell r="DH374">
            <v>5.2123000000000008</v>
          </cell>
          <cell r="DI374">
            <v>16.474887800000037</v>
          </cell>
          <cell r="DJ374">
            <v>28.352099999999997</v>
          </cell>
          <cell r="DK374" t="str">
            <v>Triangular</v>
          </cell>
          <cell r="DL374">
            <v>1.0024000000000002</v>
          </cell>
          <cell r="DM374">
            <v>2.3275363999999996</v>
          </cell>
          <cell r="DN374">
            <v>3.7252000000000001</v>
          </cell>
          <cell r="DO374" t="str">
            <v>Triangular</v>
          </cell>
          <cell r="EB374">
            <v>3.2944051546391777</v>
          </cell>
          <cell r="EC374">
            <v>4.3902974742268022</v>
          </cell>
          <cell r="ED374">
            <v>5.7415938144329903</v>
          </cell>
          <cell r="EE374" t="str">
            <v>Triangular</v>
          </cell>
        </row>
        <row r="375">
          <cell r="E375" t="str">
            <v>2_GPpsteel_CH4</v>
          </cell>
          <cell r="F375" t="str">
            <v>metric tonnes</v>
          </cell>
          <cell r="G375" t="e">
            <v>#NAME?</v>
          </cell>
          <cell r="H375">
            <v>51.152861428571427</v>
          </cell>
          <cell r="I375">
            <v>83.789662542857258</v>
          </cell>
          <cell r="J375">
            <v>117.88383142857141</v>
          </cell>
          <cell r="K375" t="str">
            <v>Triangular</v>
          </cell>
          <cell r="L375">
            <v>51.152861428571427</v>
          </cell>
          <cell r="M375">
            <v>83.789662542857258</v>
          </cell>
          <cell r="N375">
            <v>117.88383142857141</v>
          </cell>
          <cell r="O375" t="str">
            <v>Triangular</v>
          </cell>
          <cell r="P375">
            <v>76.7359216216216</v>
          </cell>
          <cell r="Q375">
            <v>204.4399980270272</v>
          </cell>
          <cell r="R375">
            <v>394.63275472972981</v>
          </cell>
          <cell r="S375" t="str">
            <v>Triangular</v>
          </cell>
          <cell r="T375">
            <v>76.7359216216216</v>
          </cell>
          <cell r="U375">
            <v>204.4399980270272</v>
          </cell>
          <cell r="V375">
            <v>394.63275472972981</v>
          </cell>
          <cell r="W375" t="str">
            <v>Triangular</v>
          </cell>
          <cell r="X375">
            <v>76.7359216216216</v>
          </cell>
          <cell r="Y375">
            <v>204.4399980270272</v>
          </cell>
          <cell r="Z375">
            <v>394.63275472972981</v>
          </cell>
          <cell r="AA375" t="str">
            <v>Triangular</v>
          </cell>
          <cell r="AB375">
            <v>38.765720000000002</v>
          </cell>
          <cell r="AC375">
            <v>77.308656800000051</v>
          </cell>
          <cell r="AD375">
            <v>118.13310000000001</v>
          </cell>
          <cell r="AE375" t="str">
            <v>Triangular</v>
          </cell>
          <cell r="AF375">
            <v>38.765720000000002</v>
          </cell>
          <cell r="AG375">
            <v>77.308656800000051</v>
          </cell>
          <cell r="AH375">
            <v>118.13310000000001</v>
          </cell>
          <cell r="AI375" t="str">
            <v>Triangular</v>
          </cell>
          <cell r="AJ375">
            <v>38.765720000000002</v>
          </cell>
          <cell r="AK375">
            <v>77.308656800000051</v>
          </cell>
          <cell r="AL375">
            <v>118.13310000000001</v>
          </cell>
          <cell r="AM375" t="str">
            <v>Triangular</v>
          </cell>
          <cell r="AN375">
            <v>70.845106818181833</v>
          </cell>
          <cell r="AO375">
            <v>145.78035581818173</v>
          </cell>
          <cell r="AP375">
            <v>232.58234318181817</v>
          </cell>
          <cell r="AQ375" t="str">
            <v>Triangular</v>
          </cell>
          <cell r="AR375">
            <v>70.845106818181833</v>
          </cell>
          <cell r="AS375">
            <v>145.78035581818173</v>
          </cell>
          <cell r="AT375">
            <v>232.58234318181817</v>
          </cell>
          <cell r="AU375" t="str">
            <v>Triangular</v>
          </cell>
          <cell r="AV375">
            <v>70.845106818181833</v>
          </cell>
          <cell r="AW375">
            <v>145.78035581818173</v>
          </cell>
          <cell r="AX375">
            <v>232.58234318181817</v>
          </cell>
          <cell r="AY375" t="str">
            <v>Triangular</v>
          </cell>
          <cell r="AZ375">
            <v>19.004530769230769</v>
          </cell>
          <cell r="BA375">
            <v>45.129592000000017</v>
          </cell>
          <cell r="BB375">
            <v>78.324884615384619</v>
          </cell>
          <cell r="BC375" t="str">
            <v>Triangular</v>
          </cell>
          <cell r="BD375">
            <v>19.004530769230769</v>
          </cell>
          <cell r="BE375">
            <v>45.129592000000017</v>
          </cell>
          <cell r="BF375">
            <v>78.324884615384619</v>
          </cell>
          <cell r="BG375" t="str">
            <v>Triangular</v>
          </cell>
          <cell r="BH375">
            <v>25.580857142857145</v>
          </cell>
          <cell r="BI375">
            <v>41.517643428571454</v>
          </cell>
          <cell r="BJ375">
            <v>60.054989285714285</v>
          </cell>
          <cell r="BK375" t="str">
            <v>Triangular</v>
          </cell>
          <cell r="BL375">
            <v>264.93153999999993</v>
          </cell>
          <cell r="BM375">
            <v>457.97118670000054</v>
          </cell>
          <cell r="BN375">
            <v>674.44591250000008</v>
          </cell>
          <cell r="BO375" t="str">
            <v>Triangular</v>
          </cell>
          <cell r="BP375">
            <v>264.93153999999993</v>
          </cell>
          <cell r="BQ375">
            <v>457.97118670000054</v>
          </cell>
          <cell r="BR375">
            <v>674.44591250000008</v>
          </cell>
          <cell r="BS375" t="str">
            <v>Triangular</v>
          </cell>
          <cell r="BT375">
            <v>264.93153999999993</v>
          </cell>
          <cell r="BU375">
            <v>457.97118670000054</v>
          </cell>
          <cell r="BV375">
            <v>674.44591250000008</v>
          </cell>
          <cell r="BW375" t="str">
            <v>Triangular</v>
          </cell>
          <cell r="BX375">
            <v>13.97475</v>
          </cell>
          <cell r="BY375">
            <v>28.489510125000013</v>
          </cell>
          <cell r="BZ375">
            <v>44.423034374999993</v>
          </cell>
          <cell r="CA375" t="str">
            <v>Triangular</v>
          </cell>
          <cell r="CB375">
            <v>1.2368888888888889</v>
          </cell>
          <cell r="CC375">
            <v>38.701286000000088</v>
          </cell>
          <cell r="CD375">
            <v>81.475999999999985</v>
          </cell>
          <cell r="CE375" t="str">
            <v>Triangular</v>
          </cell>
          <cell r="CF375">
            <v>34.84874791666666</v>
          </cell>
          <cell r="CG375">
            <v>74.74193966666661</v>
          </cell>
          <cell r="CH375">
            <v>132.01631041666664</v>
          </cell>
          <cell r="CI375" t="str">
            <v>Triangular</v>
          </cell>
          <cell r="CJ375">
            <v>34.84874791666666</v>
          </cell>
          <cell r="CK375">
            <v>74.74193966666661</v>
          </cell>
          <cell r="CL375">
            <v>132.01631041666664</v>
          </cell>
          <cell r="CM375" t="str">
            <v>Triangular</v>
          </cell>
          <cell r="CN375">
            <v>0</v>
          </cell>
          <cell r="CO375">
            <v>48.674717749999793</v>
          </cell>
          <cell r="CP375">
            <v>117.58812499999999</v>
          </cell>
          <cell r="CQ375" t="str">
            <v>Triangular</v>
          </cell>
          <cell r="CR375">
            <v>0</v>
          </cell>
          <cell r="CS375">
            <v>48.674717749999793</v>
          </cell>
          <cell r="CT375">
            <v>117.58812499999999</v>
          </cell>
          <cell r="CU375" t="str">
            <v>Triangular</v>
          </cell>
          <cell r="CV375">
            <v>1.547857142857143</v>
          </cell>
          <cell r="CW375">
            <v>4.5312332857142881</v>
          </cell>
          <cell r="CX375">
            <v>8.1830000000000016</v>
          </cell>
          <cell r="CY375" t="str">
            <v>Triangular</v>
          </cell>
          <cell r="CZ375">
            <v>1.547857142857143</v>
          </cell>
          <cell r="DA375">
            <v>4.5312332857142881</v>
          </cell>
          <cell r="DB375">
            <v>8.1830000000000016</v>
          </cell>
          <cell r="DC375" t="str">
            <v>Triangular</v>
          </cell>
          <cell r="DD375">
            <v>37.486900000000006</v>
          </cell>
          <cell r="DE375">
            <v>117.31040050000027</v>
          </cell>
          <cell r="DF375">
            <v>204.58519999999999</v>
          </cell>
          <cell r="DG375" t="str">
            <v>Triangular</v>
          </cell>
          <cell r="DH375">
            <v>37.486900000000006</v>
          </cell>
          <cell r="DI375">
            <v>117.31040050000027</v>
          </cell>
          <cell r="DJ375">
            <v>204.58519999999999</v>
          </cell>
          <cell r="DK375" t="str">
            <v>Triangular</v>
          </cell>
          <cell r="DL375">
            <v>13.6167</v>
          </cell>
          <cell r="DM375">
            <v>27.730648500000125</v>
          </cell>
          <cell r="DN375">
            <v>41.089577499999983</v>
          </cell>
          <cell r="DO375" t="str">
            <v>Triangular</v>
          </cell>
          <cell r="EB375">
            <v>74.420617525773238</v>
          </cell>
          <cell r="EC375">
            <v>99.047135182130688</v>
          </cell>
          <cell r="ED375">
            <v>129.31728238831607</v>
          </cell>
          <cell r="EE375" t="str">
            <v>Triangular</v>
          </cell>
        </row>
        <row r="376">
          <cell r="E376" t="str">
            <v>2_GPupsteel_CO2</v>
          </cell>
          <cell r="F376" t="str">
            <v>metric tonnes</v>
          </cell>
          <cell r="G376" t="e">
            <v>#NAME?</v>
          </cell>
          <cell r="H376">
            <v>1.1078664285714286</v>
          </cell>
          <cell r="I376">
            <v>2.1324495428571439</v>
          </cell>
          <cell r="J376">
            <v>3.1953428571428559</v>
          </cell>
          <cell r="K376" t="str">
            <v>Triangular</v>
          </cell>
          <cell r="L376">
            <v>1.1078664285714286</v>
          </cell>
          <cell r="M376">
            <v>2.1324495428571439</v>
          </cell>
          <cell r="N376">
            <v>3.1953428571428559</v>
          </cell>
          <cell r="O376" t="str">
            <v>Triangular</v>
          </cell>
          <cell r="P376">
            <v>0.22939932432432428</v>
          </cell>
          <cell r="Q376">
            <v>0.93907154054053965</v>
          </cell>
          <cell r="R376">
            <v>2.3259520270270269</v>
          </cell>
          <cell r="S376" t="str">
            <v>Triangular</v>
          </cell>
          <cell r="T376">
            <v>0.22939932432432428</v>
          </cell>
          <cell r="U376">
            <v>0.93907154054053965</v>
          </cell>
          <cell r="V376">
            <v>2.3259520270270269</v>
          </cell>
          <cell r="W376" t="str">
            <v>Triangular</v>
          </cell>
          <cell r="X376">
            <v>0.22939932432432428</v>
          </cell>
          <cell r="Y376">
            <v>0.93907154054053965</v>
          </cell>
          <cell r="Z376">
            <v>2.3259520270270269</v>
          </cell>
          <cell r="AA376" t="str">
            <v>Triangular</v>
          </cell>
          <cell r="AB376">
            <v>0</v>
          </cell>
          <cell r="AC376">
            <v>0.12199320000000018</v>
          </cell>
          <cell r="AD376">
            <v>0.43259999999999998</v>
          </cell>
          <cell r="AE376" t="str">
            <v>Triangular</v>
          </cell>
          <cell r="AF376">
            <v>0</v>
          </cell>
          <cell r="AG376">
            <v>0.12199320000000018</v>
          </cell>
          <cell r="AH376">
            <v>0.43259999999999998</v>
          </cell>
          <cell r="AI376" t="str">
            <v>Triangular</v>
          </cell>
          <cell r="AJ376">
            <v>0</v>
          </cell>
          <cell r="AK376">
            <v>0.12199320000000018</v>
          </cell>
          <cell r="AL376">
            <v>0.43259999999999998</v>
          </cell>
          <cell r="AM376" t="str">
            <v>Triangular</v>
          </cell>
          <cell r="AN376">
            <v>0</v>
          </cell>
          <cell r="AO376">
            <v>0.69451045454545857</v>
          </cell>
          <cell r="AP376">
            <v>2.0925454545454545</v>
          </cell>
          <cell r="AQ376" t="str">
            <v>Triangular</v>
          </cell>
          <cell r="AR376">
            <v>0</v>
          </cell>
          <cell r="AS376">
            <v>0.69451045454545857</v>
          </cell>
          <cell r="AT376">
            <v>2.0925454545454545</v>
          </cell>
          <cell r="AU376" t="str">
            <v>Triangular</v>
          </cell>
          <cell r="AV376">
            <v>0</v>
          </cell>
          <cell r="AW376">
            <v>0.69451045454545857</v>
          </cell>
          <cell r="AX376">
            <v>2.0925454545454545</v>
          </cell>
          <cell r="AY376" t="str">
            <v>Triangular</v>
          </cell>
          <cell r="AZ376">
            <v>0</v>
          </cell>
          <cell r="BA376">
            <v>0.88366538461539357</v>
          </cell>
          <cell r="BB376">
            <v>2.7003076923076921</v>
          </cell>
          <cell r="BC376" t="str">
            <v>Triangular</v>
          </cell>
          <cell r="BD376">
            <v>0</v>
          </cell>
          <cell r="BE376">
            <v>0.88366538461539357</v>
          </cell>
          <cell r="BF376">
            <v>2.7003076923076921</v>
          </cell>
          <cell r="BG376" t="str">
            <v>Triangular</v>
          </cell>
          <cell r="BH376">
            <v>8.5714285714285715E-2</v>
          </cell>
          <cell r="BI376">
            <v>14.336928857142849</v>
          </cell>
          <cell r="BJ376">
            <v>35.390571428571434</v>
          </cell>
          <cell r="BK376" t="str">
            <v>Triangular</v>
          </cell>
          <cell r="BL376">
            <v>0.99204500000000029</v>
          </cell>
          <cell r="BM376">
            <v>12.998678849999978</v>
          </cell>
          <cell r="BN376">
            <v>27.155513749999979</v>
          </cell>
          <cell r="BO376" t="str">
            <v>Triangular</v>
          </cell>
          <cell r="BP376">
            <v>0.99204500000000029</v>
          </cell>
          <cell r="BQ376">
            <v>12.998678849999978</v>
          </cell>
          <cell r="BR376">
            <v>27.155513749999979</v>
          </cell>
          <cell r="BS376" t="str">
            <v>Triangular</v>
          </cell>
          <cell r="BT376">
            <v>0.99204500000000029</v>
          </cell>
          <cell r="BU376">
            <v>12.998678849999978</v>
          </cell>
          <cell r="BV376">
            <v>27.155513749999979</v>
          </cell>
          <cell r="BW376" t="str">
            <v>Triangular</v>
          </cell>
          <cell r="BX376">
            <v>0</v>
          </cell>
          <cell r="BY376">
            <v>0</v>
          </cell>
          <cell r="BZ376">
            <v>0</v>
          </cell>
          <cell r="CA376" t="str">
            <v>Triangular</v>
          </cell>
          <cell r="CB376">
            <v>0</v>
          </cell>
          <cell r="CC376">
            <v>0</v>
          </cell>
          <cell r="CD376">
            <v>0</v>
          </cell>
          <cell r="CE376" t="str">
            <v>Triangular</v>
          </cell>
          <cell r="CF376">
            <v>20.796172222222225</v>
          </cell>
          <cell r="CG376">
            <v>40.655531194444457</v>
          </cell>
          <cell r="CH376">
            <v>66.96181527777776</v>
          </cell>
          <cell r="CI376" t="str">
            <v>Triangular</v>
          </cell>
          <cell r="CJ376">
            <v>20.796172222222225</v>
          </cell>
          <cell r="CK376">
            <v>40.655531194444457</v>
          </cell>
          <cell r="CL376">
            <v>66.96181527777776</v>
          </cell>
          <cell r="CM376" t="str">
            <v>Triangular</v>
          </cell>
          <cell r="CN376">
            <v>0</v>
          </cell>
          <cell r="CO376">
            <v>0</v>
          </cell>
          <cell r="CP376">
            <v>0</v>
          </cell>
          <cell r="CQ376" t="str">
            <v>Triangular</v>
          </cell>
          <cell r="CR376">
            <v>0</v>
          </cell>
          <cell r="CS376">
            <v>0</v>
          </cell>
          <cell r="CT376">
            <v>0</v>
          </cell>
          <cell r="CU376" t="str">
            <v>Triangular</v>
          </cell>
          <cell r="CV376">
            <v>24.71914285714286</v>
          </cell>
          <cell r="CW376">
            <v>43.941433714285715</v>
          </cell>
          <cell r="CX376">
            <v>58.676571428571428</v>
          </cell>
          <cell r="CY376" t="str">
            <v>Triangular</v>
          </cell>
          <cell r="CZ376">
            <v>24.71914285714286</v>
          </cell>
          <cell r="DA376">
            <v>43.941433714285715</v>
          </cell>
          <cell r="DB376">
            <v>58.676571428571428</v>
          </cell>
          <cell r="DC376" t="str">
            <v>Triangular</v>
          </cell>
          <cell r="DD376">
            <v>0</v>
          </cell>
          <cell r="DE376">
            <v>6.0987300000000057E-2</v>
          </cell>
          <cell r="DF376">
            <v>0.98399999999999999</v>
          </cell>
          <cell r="DG376" t="str">
            <v>Triangular</v>
          </cell>
          <cell r="DH376">
            <v>0</v>
          </cell>
          <cell r="DI376">
            <v>6.0987300000000057E-2</v>
          </cell>
          <cell r="DJ376">
            <v>0.98399999999999999</v>
          </cell>
          <cell r="DK376" t="str">
            <v>Triangular</v>
          </cell>
          <cell r="DL376">
            <v>0</v>
          </cell>
          <cell r="DM376">
            <v>6.5783000000000133E-2</v>
          </cell>
          <cell r="DN376">
            <v>0.157</v>
          </cell>
          <cell r="DO376" t="str">
            <v>Triangular</v>
          </cell>
          <cell r="EB376">
            <v>8.8306318728522388</v>
          </cell>
          <cell r="EC376">
            <v>13.727494972508605</v>
          </cell>
          <cell r="ED376">
            <v>19.578465807560146</v>
          </cell>
          <cell r="EE376" t="str">
            <v>Triangular</v>
          </cell>
        </row>
        <row r="377">
          <cell r="E377" t="str">
            <v>2_GPupsteel_CH4</v>
          </cell>
          <cell r="F377" t="str">
            <v>metric tonnes</v>
          </cell>
          <cell r="G377" t="e">
            <v>#NAME?</v>
          </cell>
          <cell r="H377">
            <v>318.76760571428571</v>
          </cell>
          <cell r="I377">
            <v>624.62821388571399</v>
          </cell>
          <cell r="J377">
            <v>933.7203428571429</v>
          </cell>
          <cell r="K377" t="str">
            <v>Triangular</v>
          </cell>
          <cell r="L377">
            <v>318.76760571428571</v>
          </cell>
          <cell r="M377">
            <v>624.62821388571399</v>
          </cell>
          <cell r="N377">
            <v>933.7203428571429</v>
          </cell>
          <cell r="O377" t="str">
            <v>Triangular</v>
          </cell>
          <cell r="P377">
            <v>6.9792162162162157</v>
          </cell>
          <cell r="Q377">
            <v>20.683397135135039</v>
          </cell>
          <cell r="R377">
            <v>41.171352702702684</v>
          </cell>
          <cell r="S377" t="str">
            <v>Triangular</v>
          </cell>
          <cell r="T377">
            <v>6.9792162162162157</v>
          </cell>
          <cell r="U377">
            <v>20.683397135135039</v>
          </cell>
          <cell r="V377">
            <v>41.171352702702684</v>
          </cell>
          <cell r="W377" t="str">
            <v>Triangular</v>
          </cell>
          <cell r="X377">
            <v>6.9792162162162157</v>
          </cell>
          <cell r="Y377">
            <v>20.683397135135039</v>
          </cell>
          <cell r="Z377">
            <v>41.171352702702684</v>
          </cell>
          <cell r="AA377" t="str">
            <v>Triangular</v>
          </cell>
          <cell r="AB377">
            <v>0</v>
          </cell>
          <cell r="AC377">
            <v>2.0205863999999876</v>
          </cell>
          <cell r="AD377">
            <v>7.1652000000000005</v>
          </cell>
          <cell r="AE377" t="str">
            <v>Triangular</v>
          </cell>
          <cell r="AF377">
            <v>0</v>
          </cell>
          <cell r="AG377">
            <v>2.0205863999999876</v>
          </cell>
          <cell r="AH377">
            <v>7.1652000000000005</v>
          </cell>
          <cell r="AI377" t="str">
            <v>Triangular</v>
          </cell>
          <cell r="AJ377">
            <v>0</v>
          </cell>
          <cell r="AK377">
            <v>2.0205863999999876</v>
          </cell>
          <cell r="AL377">
            <v>7.1652000000000005</v>
          </cell>
          <cell r="AM377" t="str">
            <v>Triangular</v>
          </cell>
          <cell r="AN377">
            <v>0</v>
          </cell>
          <cell r="AO377">
            <v>11.040409545454505</v>
          </cell>
          <cell r="AP377">
            <v>38.652090909090909</v>
          </cell>
          <cell r="AQ377" t="str">
            <v>Triangular</v>
          </cell>
          <cell r="AR377">
            <v>0</v>
          </cell>
          <cell r="AS377">
            <v>11.040409545454505</v>
          </cell>
          <cell r="AT377">
            <v>38.652090909090909</v>
          </cell>
          <cell r="AU377" t="str">
            <v>Triangular</v>
          </cell>
          <cell r="AV377">
            <v>0</v>
          </cell>
          <cell r="AW377">
            <v>11.040409545454505</v>
          </cell>
          <cell r="AX377">
            <v>38.652090909090909</v>
          </cell>
          <cell r="AY377" t="str">
            <v>Triangular</v>
          </cell>
          <cell r="AZ377">
            <v>0</v>
          </cell>
          <cell r="BA377">
            <v>23.512827692307724</v>
          </cell>
          <cell r="BB377">
            <v>84.176615384615388</v>
          </cell>
          <cell r="BC377" t="str">
            <v>Triangular</v>
          </cell>
          <cell r="BD377">
            <v>0</v>
          </cell>
          <cell r="BE377">
            <v>23.512827692307724</v>
          </cell>
          <cell r="BF377">
            <v>84.176615384615388</v>
          </cell>
          <cell r="BG377" t="str">
            <v>Triangular</v>
          </cell>
          <cell r="BH377">
            <v>10.947142857142856</v>
          </cell>
          <cell r="BI377">
            <v>502.32715600000114</v>
          </cell>
          <cell r="BJ377">
            <v>1189.0555357142855</v>
          </cell>
          <cell r="BK377" t="str">
            <v>Triangular</v>
          </cell>
          <cell r="BL377">
            <v>84.922292500000012</v>
          </cell>
          <cell r="BM377">
            <v>617.91823644999999</v>
          </cell>
          <cell r="BN377">
            <v>1263.7937574999999</v>
          </cell>
          <cell r="BO377" t="str">
            <v>Triangular</v>
          </cell>
          <cell r="BP377">
            <v>84.922292500000012</v>
          </cell>
          <cell r="BQ377">
            <v>617.91823644999999</v>
          </cell>
          <cell r="BR377">
            <v>1263.7937574999999</v>
          </cell>
          <cell r="BS377" t="str">
            <v>Triangular</v>
          </cell>
          <cell r="BT377">
            <v>84.922292500000012</v>
          </cell>
          <cell r="BU377">
            <v>617.91823644999999</v>
          </cell>
          <cell r="BV377">
            <v>1263.7937574999999</v>
          </cell>
          <cell r="BW377" t="str">
            <v>Triangular</v>
          </cell>
          <cell r="BX377">
            <v>0</v>
          </cell>
          <cell r="BY377">
            <v>0</v>
          </cell>
          <cell r="BZ377">
            <v>0</v>
          </cell>
          <cell r="CA377" t="str">
            <v>Triangular</v>
          </cell>
          <cell r="CB377">
            <v>0</v>
          </cell>
          <cell r="CC377">
            <v>0</v>
          </cell>
          <cell r="CD377">
            <v>0</v>
          </cell>
          <cell r="CE377" t="str">
            <v>Triangular</v>
          </cell>
          <cell r="CF377">
            <v>1136.0507256944443</v>
          </cell>
          <cell r="CG377">
            <v>1595.2973481666675</v>
          </cell>
          <cell r="CH377">
            <v>2195.9506451388888</v>
          </cell>
          <cell r="CI377" t="str">
            <v>Triangular</v>
          </cell>
          <cell r="CJ377">
            <v>1136.0507256944443</v>
          </cell>
          <cell r="CK377">
            <v>1595.2973481666675</v>
          </cell>
          <cell r="CL377">
            <v>2195.9506451388888</v>
          </cell>
          <cell r="CM377" t="str">
            <v>Triangular</v>
          </cell>
          <cell r="CN377">
            <v>0</v>
          </cell>
          <cell r="CO377">
            <v>0</v>
          </cell>
          <cell r="CP377">
            <v>0</v>
          </cell>
          <cell r="CQ377" t="str">
            <v>Triangular</v>
          </cell>
          <cell r="CR377">
            <v>0</v>
          </cell>
          <cell r="CS377">
            <v>0</v>
          </cell>
          <cell r="CT377">
            <v>0</v>
          </cell>
          <cell r="CU377" t="str">
            <v>Triangular</v>
          </cell>
          <cell r="CV377">
            <v>974.44942857142871</v>
          </cell>
          <cell r="CW377">
            <v>1775.6386121428677</v>
          </cell>
          <cell r="CX377">
            <v>2381.2157142857141</v>
          </cell>
          <cell r="CY377" t="str">
            <v>Triangular</v>
          </cell>
          <cell r="CZ377">
            <v>974.44942857142871</v>
          </cell>
          <cell r="DA377">
            <v>1775.6386121428677</v>
          </cell>
          <cell r="DB377">
            <v>2381.2157142857141</v>
          </cell>
          <cell r="DC377" t="str">
            <v>Triangular</v>
          </cell>
          <cell r="DD377">
            <v>0</v>
          </cell>
          <cell r="DE377">
            <v>1.6153214000000007</v>
          </cell>
          <cell r="DF377">
            <v>28.391000000000002</v>
          </cell>
          <cell r="DG377" t="str">
            <v>Triangular</v>
          </cell>
          <cell r="DH377">
            <v>0</v>
          </cell>
          <cell r="DI377">
            <v>1.6153214000000007</v>
          </cell>
          <cell r="DJ377">
            <v>28.391000000000002</v>
          </cell>
          <cell r="DK377" t="str">
            <v>Triangular</v>
          </cell>
          <cell r="DL377">
            <v>0</v>
          </cell>
          <cell r="DM377">
            <v>0.88199500000000297</v>
          </cell>
          <cell r="DN377">
            <v>2.105</v>
          </cell>
          <cell r="DO377" t="str">
            <v>Triangular</v>
          </cell>
          <cell r="EB377">
            <v>483.56001013745691</v>
          </cell>
          <cell r="EC377">
            <v>602.87271268728455</v>
          </cell>
          <cell r="ED377">
            <v>738.29065455326452</v>
          </cell>
          <cell r="EE377" t="str">
            <v>Triangular</v>
          </cell>
        </row>
        <row r="378">
          <cell r="E378" t="str">
            <v>2_GP_flare_rate</v>
          </cell>
          <cell r="G378" t="e">
            <v>#NAME?</v>
          </cell>
          <cell r="H378">
            <v>0</v>
          </cell>
          <cell r="I378">
            <v>0</v>
          </cell>
          <cell r="J378">
            <v>0</v>
          </cell>
          <cell r="K378" t="str">
            <v>Uniform</v>
          </cell>
          <cell r="L378">
            <v>0</v>
          </cell>
          <cell r="M378">
            <v>0</v>
          </cell>
          <cell r="N378">
            <v>0</v>
          </cell>
          <cell r="O378" t="str">
            <v>Uniform</v>
          </cell>
          <cell r="P378">
            <v>0</v>
          </cell>
          <cell r="Q378">
            <v>0</v>
          </cell>
          <cell r="R378">
            <v>0</v>
          </cell>
          <cell r="S378" t="str">
            <v>Uniform</v>
          </cell>
          <cell r="T378">
            <v>0</v>
          </cell>
          <cell r="U378">
            <v>0</v>
          </cell>
          <cell r="V378">
            <v>0</v>
          </cell>
          <cell r="W378" t="str">
            <v>Uniform</v>
          </cell>
          <cell r="X378">
            <v>0</v>
          </cell>
          <cell r="Y378">
            <v>0</v>
          </cell>
          <cell r="Z378">
            <v>0</v>
          </cell>
          <cell r="AA378" t="str">
            <v>Uniform</v>
          </cell>
          <cell r="AB378">
            <v>0</v>
          </cell>
          <cell r="AC378">
            <v>0</v>
          </cell>
          <cell r="AD378">
            <v>0</v>
          </cell>
          <cell r="AE378" t="str">
            <v>Uniform</v>
          </cell>
          <cell r="AF378">
            <v>0</v>
          </cell>
          <cell r="AG378">
            <v>0</v>
          </cell>
          <cell r="AH378">
            <v>0</v>
          </cell>
          <cell r="AI378" t="str">
            <v>Uniform</v>
          </cell>
          <cell r="AJ378">
            <v>0</v>
          </cell>
          <cell r="AK378">
            <v>0</v>
          </cell>
          <cell r="AL378">
            <v>0</v>
          </cell>
          <cell r="AM378" t="str">
            <v>Uniform</v>
          </cell>
          <cell r="AN378">
            <v>0</v>
          </cell>
          <cell r="AO378">
            <v>0</v>
          </cell>
          <cell r="AP378">
            <v>0</v>
          </cell>
          <cell r="AQ378" t="str">
            <v>Uniform</v>
          </cell>
          <cell r="AR378">
            <v>0</v>
          </cell>
          <cell r="AS378">
            <v>0</v>
          </cell>
          <cell r="AT378">
            <v>0</v>
          </cell>
          <cell r="AU378" t="str">
            <v>Uniform</v>
          </cell>
          <cell r="AV378">
            <v>0</v>
          </cell>
          <cell r="AW378">
            <v>0</v>
          </cell>
          <cell r="AX378">
            <v>0</v>
          </cell>
          <cell r="AY378" t="str">
            <v>Uniform</v>
          </cell>
          <cell r="AZ378">
            <v>0</v>
          </cell>
          <cell r="BA378">
            <v>0</v>
          </cell>
          <cell r="BB378">
            <v>0</v>
          </cell>
          <cell r="BC378" t="str">
            <v>Uniform</v>
          </cell>
          <cell r="BD378">
            <v>0</v>
          </cell>
          <cell r="BE378">
            <v>0</v>
          </cell>
          <cell r="BF378">
            <v>0</v>
          </cell>
          <cell r="BG378" t="str">
            <v>Uniform</v>
          </cell>
          <cell r="BH378">
            <v>0</v>
          </cell>
          <cell r="BI378">
            <v>0</v>
          </cell>
          <cell r="BJ378">
            <v>0</v>
          </cell>
          <cell r="BK378" t="str">
            <v>Uniform</v>
          </cell>
          <cell r="BL378">
            <v>0</v>
          </cell>
          <cell r="BM378">
            <v>0</v>
          </cell>
          <cell r="BN378">
            <v>0</v>
          </cell>
          <cell r="BO378" t="str">
            <v>Uniform</v>
          </cell>
          <cell r="BP378">
            <v>0</v>
          </cell>
          <cell r="BQ378">
            <v>0</v>
          </cell>
          <cell r="BR378">
            <v>0</v>
          </cell>
          <cell r="BS378" t="str">
            <v>Uniform</v>
          </cell>
          <cell r="BT378">
            <v>0</v>
          </cell>
          <cell r="BU378">
            <v>0</v>
          </cell>
          <cell r="BV378">
            <v>0</v>
          </cell>
          <cell r="BW378" t="str">
            <v>Uniform</v>
          </cell>
          <cell r="BX378">
            <v>0</v>
          </cell>
          <cell r="BY378">
            <v>0</v>
          </cell>
          <cell r="BZ378">
            <v>0</v>
          </cell>
          <cell r="CA378" t="str">
            <v>Uniform</v>
          </cell>
          <cell r="CB378">
            <v>0</v>
          </cell>
          <cell r="CC378">
            <v>0</v>
          </cell>
          <cell r="CD378">
            <v>0</v>
          </cell>
          <cell r="CE378" t="str">
            <v>Uniform</v>
          </cell>
          <cell r="CF378">
            <v>0</v>
          </cell>
          <cell r="CG378">
            <v>0</v>
          </cell>
          <cell r="CH378">
            <v>0</v>
          </cell>
          <cell r="CI378" t="str">
            <v>Uniform</v>
          </cell>
          <cell r="CJ378">
            <v>0</v>
          </cell>
          <cell r="CK378">
            <v>0</v>
          </cell>
          <cell r="CL378">
            <v>0</v>
          </cell>
          <cell r="CM378" t="str">
            <v>Uniform</v>
          </cell>
          <cell r="CN378">
            <v>0</v>
          </cell>
          <cell r="CO378">
            <v>0</v>
          </cell>
          <cell r="CP378">
            <v>0</v>
          </cell>
          <cell r="CQ378" t="str">
            <v>Uniform</v>
          </cell>
          <cell r="CR378">
            <v>0</v>
          </cell>
          <cell r="CS378">
            <v>0</v>
          </cell>
          <cell r="CT378">
            <v>0</v>
          </cell>
          <cell r="CU378" t="str">
            <v>Uniform</v>
          </cell>
          <cell r="CV378">
            <v>0</v>
          </cell>
          <cell r="CW378">
            <v>0</v>
          </cell>
          <cell r="CX378">
            <v>0</v>
          </cell>
          <cell r="CY378" t="str">
            <v>Uniform</v>
          </cell>
          <cell r="CZ378">
            <v>0</v>
          </cell>
          <cell r="DA378">
            <v>0</v>
          </cell>
          <cell r="DB378">
            <v>0</v>
          </cell>
          <cell r="DC378" t="str">
            <v>Uniform</v>
          </cell>
          <cell r="DD378">
            <v>0</v>
          </cell>
          <cell r="DE378">
            <v>0</v>
          </cell>
          <cell r="DF378">
            <v>0</v>
          </cell>
          <cell r="DG378" t="str">
            <v>Uniform</v>
          </cell>
          <cell r="DH378">
            <v>0</v>
          </cell>
          <cell r="DI378">
            <v>0</v>
          </cell>
          <cell r="DJ378">
            <v>0</v>
          </cell>
          <cell r="DK378" t="str">
            <v>Uniform</v>
          </cell>
          <cell r="DL378">
            <v>0</v>
          </cell>
          <cell r="DM378">
            <v>0</v>
          </cell>
          <cell r="DN378">
            <v>0</v>
          </cell>
          <cell r="DO378" t="str">
            <v>Uniform</v>
          </cell>
          <cell r="EB378">
            <v>0</v>
          </cell>
          <cell r="EC378">
            <v>0</v>
          </cell>
          <cell r="ED378">
            <v>0</v>
          </cell>
          <cell r="EE378" t="str">
            <v>Uniform</v>
          </cell>
        </row>
        <row r="379">
          <cell r="E379" t="str">
            <v>2_GP_flare_eff</v>
          </cell>
          <cell r="G379" t="e">
            <v>#NAME?</v>
          </cell>
          <cell r="H379">
            <v>0</v>
          </cell>
          <cell r="I379">
            <v>0</v>
          </cell>
          <cell r="J379">
            <v>0</v>
          </cell>
          <cell r="K379" t="str">
            <v>Uniform</v>
          </cell>
          <cell r="L379">
            <v>0</v>
          </cell>
          <cell r="M379">
            <v>0</v>
          </cell>
          <cell r="N379">
            <v>0</v>
          </cell>
          <cell r="O379" t="str">
            <v>Uniform</v>
          </cell>
          <cell r="P379">
            <v>0</v>
          </cell>
          <cell r="Q379">
            <v>0</v>
          </cell>
          <cell r="R379">
            <v>0</v>
          </cell>
          <cell r="S379" t="str">
            <v>Uniform</v>
          </cell>
          <cell r="T379">
            <v>0</v>
          </cell>
          <cell r="U379">
            <v>0</v>
          </cell>
          <cell r="V379">
            <v>0</v>
          </cell>
          <cell r="W379" t="str">
            <v>Uniform</v>
          </cell>
          <cell r="X379">
            <v>0</v>
          </cell>
          <cell r="Y379">
            <v>0</v>
          </cell>
          <cell r="Z379">
            <v>0</v>
          </cell>
          <cell r="AA379" t="str">
            <v>Uniform</v>
          </cell>
          <cell r="AB379">
            <v>0</v>
          </cell>
          <cell r="AC379">
            <v>0</v>
          </cell>
          <cell r="AD379">
            <v>0</v>
          </cell>
          <cell r="AE379" t="str">
            <v>Uniform</v>
          </cell>
          <cell r="AF379">
            <v>0</v>
          </cell>
          <cell r="AG379">
            <v>0</v>
          </cell>
          <cell r="AH379">
            <v>0</v>
          </cell>
          <cell r="AI379" t="str">
            <v>Uniform</v>
          </cell>
          <cell r="AJ379">
            <v>0</v>
          </cell>
          <cell r="AK379">
            <v>0</v>
          </cell>
          <cell r="AL379">
            <v>0</v>
          </cell>
          <cell r="AM379" t="str">
            <v>Uniform</v>
          </cell>
          <cell r="AN379">
            <v>0</v>
          </cell>
          <cell r="AO379">
            <v>0</v>
          </cell>
          <cell r="AP379">
            <v>0</v>
          </cell>
          <cell r="AQ379" t="str">
            <v>Uniform</v>
          </cell>
          <cell r="AR379">
            <v>0</v>
          </cell>
          <cell r="AS379">
            <v>0</v>
          </cell>
          <cell r="AT379">
            <v>0</v>
          </cell>
          <cell r="AU379" t="str">
            <v>Uniform</v>
          </cell>
          <cell r="AV379">
            <v>0</v>
          </cell>
          <cell r="AW379">
            <v>0</v>
          </cell>
          <cell r="AX379">
            <v>0</v>
          </cell>
          <cell r="AY379" t="str">
            <v>Uniform</v>
          </cell>
          <cell r="AZ379">
            <v>0</v>
          </cell>
          <cell r="BA379">
            <v>0</v>
          </cell>
          <cell r="BB379">
            <v>0</v>
          </cell>
          <cell r="BC379" t="str">
            <v>Uniform</v>
          </cell>
          <cell r="BD379">
            <v>0</v>
          </cell>
          <cell r="BE379">
            <v>0</v>
          </cell>
          <cell r="BF379">
            <v>0</v>
          </cell>
          <cell r="BG379" t="str">
            <v>Uniform</v>
          </cell>
          <cell r="BH379">
            <v>0</v>
          </cell>
          <cell r="BI379">
            <v>0</v>
          </cell>
          <cell r="BJ379">
            <v>0</v>
          </cell>
          <cell r="BK379" t="str">
            <v>Uniform</v>
          </cell>
          <cell r="BL379">
            <v>0</v>
          </cell>
          <cell r="BM379">
            <v>0</v>
          </cell>
          <cell r="BN379">
            <v>0</v>
          </cell>
          <cell r="BO379" t="str">
            <v>Uniform</v>
          </cell>
          <cell r="BP379">
            <v>0</v>
          </cell>
          <cell r="BQ379">
            <v>0</v>
          </cell>
          <cell r="BR379">
            <v>0</v>
          </cell>
          <cell r="BS379" t="str">
            <v>Uniform</v>
          </cell>
          <cell r="BT379">
            <v>0</v>
          </cell>
          <cell r="BU379">
            <v>0</v>
          </cell>
          <cell r="BV379">
            <v>0</v>
          </cell>
          <cell r="BW379" t="str">
            <v>Uniform</v>
          </cell>
          <cell r="BX379">
            <v>0</v>
          </cell>
          <cell r="BY379">
            <v>0</v>
          </cell>
          <cell r="BZ379">
            <v>0</v>
          </cell>
          <cell r="CA379" t="str">
            <v>Uniform</v>
          </cell>
          <cell r="CB379">
            <v>0</v>
          </cell>
          <cell r="CC379">
            <v>0</v>
          </cell>
          <cell r="CD379">
            <v>0</v>
          </cell>
          <cell r="CE379" t="str">
            <v>Uniform</v>
          </cell>
          <cell r="CF379">
            <v>0</v>
          </cell>
          <cell r="CG379">
            <v>0</v>
          </cell>
          <cell r="CH379">
            <v>0</v>
          </cell>
          <cell r="CI379" t="str">
            <v>Uniform</v>
          </cell>
          <cell r="CJ379">
            <v>0</v>
          </cell>
          <cell r="CK379">
            <v>0</v>
          </cell>
          <cell r="CL379">
            <v>0</v>
          </cell>
          <cell r="CM379" t="str">
            <v>Uniform</v>
          </cell>
          <cell r="CN379">
            <v>0</v>
          </cell>
          <cell r="CO379">
            <v>0</v>
          </cell>
          <cell r="CP379">
            <v>0</v>
          </cell>
          <cell r="CQ379" t="str">
            <v>Uniform</v>
          </cell>
          <cell r="CR379">
            <v>0</v>
          </cell>
          <cell r="CS379">
            <v>0</v>
          </cell>
          <cell r="CT379">
            <v>0</v>
          </cell>
          <cell r="CU379" t="str">
            <v>Uniform</v>
          </cell>
          <cell r="CV379">
            <v>0</v>
          </cell>
          <cell r="CW379">
            <v>0</v>
          </cell>
          <cell r="CX379">
            <v>0</v>
          </cell>
          <cell r="CY379" t="str">
            <v>Uniform</v>
          </cell>
          <cell r="CZ379">
            <v>0</v>
          </cell>
          <cell r="DA379">
            <v>0</v>
          </cell>
          <cell r="DB379">
            <v>0</v>
          </cell>
          <cell r="DC379" t="str">
            <v>Uniform</v>
          </cell>
          <cell r="DD379">
            <v>0</v>
          </cell>
          <cell r="DE379">
            <v>0</v>
          </cell>
          <cell r="DF379">
            <v>0</v>
          </cell>
          <cell r="DG379" t="str">
            <v>Uniform</v>
          </cell>
          <cell r="DH379">
            <v>0</v>
          </cell>
          <cell r="DI379">
            <v>0</v>
          </cell>
          <cell r="DJ379">
            <v>0</v>
          </cell>
          <cell r="DK379" t="str">
            <v>Uniform</v>
          </cell>
          <cell r="DL379">
            <v>0</v>
          </cell>
          <cell r="DM379">
            <v>0</v>
          </cell>
          <cell r="DN379">
            <v>0</v>
          </cell>
          <cell r="DO379" t="str">
            <v>Uniform</v>
          </cell>
          <cell r="EB379">
            <v>0</v>
          </cell>
          <cell r="EC379">
            <v>0</v>
          </cell>
          <cell r="ED379">
            <v>0</v>
          </cell>
          <cell r="EE379" t="str">
            <v>Uniform</v>
          </cell>
        </row>
        <row r="380">
          <cell r="E380" t="str">
            <v>2_DEHYsg_CO2</v>
          </cell>
          <cell r="F380" t="str">
            <v>metric tonnes</v>
          </cell>
          <cell r="G380" t="e">
            <v>#NAME?</v>
          </cell>
          <cell r="H380">
            <v>0.29228571428571432</v>
          </cell>
          <cell r="I380">
            <v>0.52015580000000072</v>
          </cell>
          <cell r="J380">
            <v>0.77942857142857125</v>
          </cell>
          <cell r="K380" t="str">
            <v>Triangular</v>
          </cell>
          <cell r="L380">
            <v>0.29228571428571432</v>
          </cell>
          <cell r="M380">
            <v>0.52015580000000072</v>
          </cell>
          <cell r="N380">
            <v>0.77942857142857125</v>
          </cell>
          <cell r="O380" t="str">
            <v>Triangular</v>
          </cell>
          <cell r="P380">
            <v>0.81787027027027037</v>
          </cell>
          <cell r="Q380">
            <v>2.2424517027027053</v>
          </cell>
          <cell r="R380">
            <v>4.2729310810810803</v>
          </cell>
          <cell r="S380" t="str">
            <v>Triangular</v>
          </cell>
          <cell r="T380">
            <v>0.81787027027027037</v>
          </cell>
          <cell r="U380">
            <v>2.2424517027027053</v>
          </cell>
          <cell r="V380">
            <v>4.2729310810810803</v>
          </cell>
          <cell r="W380" t="str">
            <v>Triangular</v>
          </cell>
          <cell r="X380">
            <v>0.81787027027027037</v>
          </cell>
          <cell r="Y380">
            <v>2.2424517027027053</v>
          </cell>
          <cell r="Z380">
            <v>4.2729310810810803</v>
          </cell>
          <cell r="AA380" t="str">
            <v>Triangular</v>
          </cell>
          <cell r="AB380">
            <v>0.44220000000000004</v>
          </cell>
          <cell r="AC380">
            <v>220.9281438999997</v>
          </cell>
          <cell r="AD380">
            <v>659.75326250000001</v>
          </cell>
          <cell r="AE380" t="str">
            <v>Triangular</v>
          </cell>
          <cell r="AF380">
            <v>0.44220000000000004</v>
          </cell>
          <cell r="AG380">
            <v>220.9281438999997</v>
          </cell>
          <cell r="AH380">
            <v>659.75326250000001</v>
          </cell>
          <cell r="AI380" t="str">
            <v>Triangular</v>
          </cell>
          <cell r="AJ380">
            <v>0.44220000000000004</v>
          </cell>
          <cell r="AK380">
            <v>220.9281438999997</v>
          </cell>
          <cell r="AL380">
            <v>659.75326250000001</v>
          </cell>
          <cell r="AM380" t="str">
            <v>Triangular</v>
          </cell>
          <cell r="AN380">
            <v>0.66</v>
          </cell>
          <cell r="AO380">
            <v>2.3810345454545527</v>
          </cell>
          <cell r="AP380">
            <v>4.6199999999999992</v>
          </cell>
          <cell r="AQ380" t="str">
            <v>Triangular</v>
          </cell>
          <cell r="AR380">
            <v>0.66</v>
          </cell>
          <cell r="AS380">
            <v>2.3810345454545527</v>
          </cell>
          <cell r="AT380">
            <v>4.6199999999999992</v>
          </cell>
          <cell r="AU380" t="str">
            <v>Triangular</v>
          </cell>
          <cell r="AV380">
            <v>0.66</v>
          </cell>
          <cell r="AW380">
            <v>2.3810345454545527</v>
          </cell>
          <cell r="AX380">
            <v>4.6199999999999992</v>
          </cell>
          <cell r="AY380" t="str">
            <v>Triangular</v>
          </cell>
          <cell r="AZ380">
            <v>7.7923076923076914E-2</v>
          </cell>
          <cell r="BA380">
            <v>0.41987853846153789</v>
          </cell>
          <cell r="BB380">
            <v>0.93918653846153832</v>
          </cell>
          <cell r="BC380" t="str">
            <v>Triangular</v>
          </cell>
          <cell r="BD380">
            <v>7.7923076923076914E-2</v>
          </cell>
          <cell r="BE380">
            <v>0.41987853846153789</v>
          </cell>
          <cell r="BF380">
            <v>0.93918653846153832</v>
          </cell>
          <cell r="BG380" t="str">
            <v>Triangular</v>
          </cell>
          <cell r="BH380">
            <v>0</v>
          </cell>
          <cell r="BI380">
            <v>2.3177142857142875E-3</v>
          </cell>
          <cell r="BJ380">
            <v>2.4142857142857143E-2</v>
          </cell>
          <cell r="BK380" t="str">
            <v>Triangular</v>
          </cell>
          <cell r="BL380">
            <v>4.0187500000000008E-2</v>
          </cell>
          <cell r="BM380">
            <v>0.73064269999999909</v>
          </cell>
          <cell r="BN380">
            <v>1.4849999999999999</v>
          </cell>
          <cell r="BO380" t="str">
            <v>Triangular</v>
          </cell>
          <cell r="BP380">
            <v>4.0187500000000008E-2</v>
          </cell>
          <cell r="BQ380">
            <v>0.73064269999999909</v>
          </cell>
          <cell r="BR380">
            <v>1.4849999999999999</v>
          </cell>
          <cell r="BS380" t="str">
            <v>Triangular</v>
          </cell>
          <cell r="BT380">
            <v>4.0187500000000008E-2</v>
          </cell>
          <cell r="BU380">
            <v>0.73064269999999909</v>
          </cell>
          <cell r="BV380">
            <v>1.4849999999999999</v>
          </cell>
          <cell r="BW380" t="str">
            <v>Triangular</v>
          </cell>
          <cell r="BX380">
            <v>2.1125000000000001E-2</v>
          </cell>
          <cell r="BY380">
            <v>0.62042312500000096</v>
          </cell>
          <cell r="BZ380">
            <v>1.5200281249999998</v>
          </cell>
          <cell r="CA380" t="str">
            <v>Triangular</v>
          </cell>
          <cell r="CB380">
            <v>0</v>
          </cell>
          <cell r="CC380">
            <v>0.10496944444444464</v>
          </cell>
          <cell r="CD380">
            <v>0.26666666666666672</v>
          </cell>
          <cell r="CE380" t="str">
            <v>Triangular</v>
          </cell>
          <cell r="CF380">
            <v>0</v>
          </cell>
          <cell r="CG380">
            <v>1.121730361111102</v>
          </cell>
          <cell r="CH380">
            <v>9.4711388888888894</v>
          </cell>
          <cell r="CI380" t="str">
            <v>Triangular</v>
          </cell>
          <cell r="CJ380">
            <v>0</v>
          </cell>
          <cell r="CK380">
            <v>1.121730361111102</v>
          </cell>
          <cell r="CL380">
            <v>9.4711388888888894</v>
          </cell>
          <cell r="CM380" t="str">
            <v>Triangular</v>
          </cell>
          <cell r="CN380">
            <v>0</v>
          </cell>
          <cell r="CO380">
            <v>5.627125000000001E-3</v>
          </cell>
          <cell r="CP380">
            <v>2.725E-2</v>
          </cell>
          <cell r="CQ380" t="str">
            <v>Triangular</v>
          </cell>
          <cell r="CR380">
            <v>0</v>
          </cell>
          <cell r="CS380">
            <v>5.627125000000001E-3</v>
          </cell>
          <cell r="CT380">
            <v>2.725E-2</v>
          </cell>
          <cell r="CU380" t="str">
            <v>Triangular</v>
          </cell>
          <cell r="CV380">
            <v>0</v>
          </cell>
          <cell r="CW380">
            <v>0.18021628571428619</v>
          </cell>
          <cell r="CX380">
            <v>1.1768571428571428</v>
          </cell>
          <cell r="CY380" t="str">
            <v>Triangular</v>
          </cell>
          <cell r="CZ380">
            <v>0</v>
          </cell>
          <cell r="DA380">
            <v>0.18021628571428619</v>
          </cell>
          <cell r="DB380">
            <v>1.1768571428571428</v>
          </cell>
          <cell r="DC380" t="str">
            <v>Triangular</v>
          </cell>
          <cell r="DD380">
            <v>0.1183</v>
          </cell>
          <cell r="DE380">
            <v>0.27245839999999955</v>
          </cell>
          <cell r="DF380">
            <v>0.38870000000000005</v>
          </cell>
          <cell r="DG380" t="str">
            <v>Triangular</v>
          </cell>
          <cell r="DH380">
            <v>0.1183</v>
          </cell>
          <cell r="DI380">
            <v>0.27245839999999955</v>
          </cell>
          <cell r="DJ380">
            <v>0.38870000000000005</v>
          </cell>
          <cell r="DK380" t="str">
            <v>Triangular</v>
          </cell>
          <cell r="DL380">
            <v>0</v>
          </cell>
          <cell r="DM380">
            <v>7.7680000000000006E-3</v>
          </cell>
          <cell r="DN380">
            <v>0</v>
          </cell>
          <cell r="DO380" t="str">
            <v>Triangular</v>
          </cell>
          <cell r="EB380">
            <v>0.43161065292096207</v>
          </cell>
          <cell r="EC380">
            <v>8.5817827800687194</v>
          </cell>
          <cell r="ED380">
            <v>23.696828350515439</v>
          </cell>
          <cell r="EE380" t="str">
            <v>Triangular</v>
          </cell>
        </row>
        <row r="381">
          <cell r="E381" t="str">
            <v>2_DEHYsg_CH4</v>
          </cell>
          <cell r="F381" t="str">
            <v>metric tonnes</v>
          </cell>
          <cell r="G381" t="e">
            <v>#NAME?</v>
          </cell>
          <cell r="H381">
            <v>0.51942857142857146</v>
          </cell>
          <cell r="I381">
            <v>1.1108817714285688</v>
          </cell>
          <cell r="J381">
            <v>1.8443785714285714</v>
          </cell>
          <cell r="K381" t="str">
            <v>Triangular</v>
          </cell>
          <cell r="L381">
            <v>0.51942857142857146</v>
          </cell>
          <cell r="M381">
            <v>1.1108817714285688</v>
          </cell>
          <cell r="N381">
            <v>1.8443785714285714</v>
          </cell>
          <cell r="O381" t="str">
            <v>Triangular</v>
          </cell>
          <cell r="P381">
            <v>3.8226621621621613</v>
          </cell>
          <cell r="Q381">
            <v>8.1903782702702763</v>
          </cell>
          <cell r="R381">
            <v>13.266449999999999</v>
          </cell>
          <cell r="S381" t="str">
            <v>Triangular</v>
          </cell>
          <cell r="T381">
            <v>3.8226621621621613</v>
          </cell>
          <cell r="U381">
            <v>8.1903782702702763</v>
          </cell>
          <cell r="V381">
            <v>13.266449999999999</v>
          </cell>
          <cell r="W381" t="str">
            <v>Triangular</v>
          </cell>
          <cell r="X381">
            <v>3.8226621621621613</v>
          </cell>
          <cell r="Y381">
            <v>8.1903782702702763</v>
          </cell>
          <cell r="Z381">
            <v>13.266449999999999</v>
          </cell>
          <cell r="AA381" t="str">
            <v>Triangular</v>
          </cell>
          <cell r="AB381">
            <v>1.6181000000000001</v>
          </cell>
          <cell r="AC381">
            <v>3.9168979000000017</v>
          </cell>
          <cell r="AD381">
            <v>6.923099999999998</v>
          </cell>
          <cell r="AE381" t="str">
            <v>Triangular</v>
          </cell>
          <cell r="AF381">
            <v>1.6181000000000001</v>
          </cell>
          <cell r="AG381">
            <v>3.9168979000000017</v>
          </cell>
          <cell r="AH381">
            <v>6.923099999999998</v>
          </cell>
          <cell r="AI381" t="str">
            <v>Triangular</v>
          </cell>
          <cell r="AJ381">
            <v>1.6181000000000001</v>
          </cell>
          <cell r="AK381">
            <v>3.9168979000000017</v>
          </cell>
          <cell r="AL381">
            <v>6.923099999999998</v>
          </cell>
          <cell r="AM381" t="str">
            <v>Triangular</v>
          </cell>
          <cell r="AN381">
            <v>5.0909090909090913E-3</v>
          </cell>
          <cell r="AO381">
            <v>17.740792363636373</v>
          </cell>
          <cell r="AP381">
            <v>33.059090909090905</v>
          </cell>
          <cell r="AQ381" t="str">
            <v>Triangular</v>
          </cell>
          <cell r="AR381">
            <v>5.0909090909090913E-3</v>
          </cell>
          <cell r="AS381">
            <v>17.740792363636373</v>
          </cell>
          <cell r="AT381">
            <v>33.059090909090905</v>
          </cell>
          <cell r="AU381" t="str">
            <v>Triangular</v>
          </cell>
          <cell r="AV381">
            <v>5.0909090909090913E-3</v>
          </cell>
          <cell r="AW381">
            <v>17.740792363636373</v>
          </cell>
          <cell r="AX381">
            <v>33.059090909090905</v>
          </cell>
          <cell r="AY381" t="str">
            <v>Triangular</v>
          </cell>
          <cell r="AZ381">
            <v>0.65046153846153842</v>
          </cell>
          <cell r="BA381">
            <v>3.2956809230768838</v>
          </cell>
          <cell r="BB381">
            <v>6.5152307692307696</v>
          </cell>
          <cell r="BC381" t="str">
            <v>Triangular</v>
          </cell>
          <cell r="BD381">
            <v>0.65046153846153842</v>
          </cell>
          <cell r="BE381">
            <v>3.2956809230768838</v>
          </cell>
          <cell r="BF381">
            <v>6.5152307692307696</v>
          </cell>
          <cell r="BG381" t="str">
            <v>Triangular</v>
          </cell>
          <cell r="BH381">
            <v>0</v>
          </cell>
          <cell r="BI381">
            <v>1.9323428571428544E-2</v>
          </cell>
          <cell r="BJ381">
            <v>0.20128571428571429</v>
          </cell>
          <cell r="BK381" t="str">
            <v>Triangular</v>
          </cell>
          <cell r="BL381">
            <v>7.1999999999999995E-2</v>
          </cell>
          <cell r="BM381">
            <v>0.40055230000000142</v>
          </cell>
          <cell r="BN381">
            <v>0.78042124999999996</v>
          </cell>
          <cell r="BO381" t="str">
            <v>Triangular</v>
          </cell>
          <cell r="BP381">
            <v>7.1999999999999995E-2</v>
          </cell>
          <cell r="BQ381">
            <v>0.40055230000000142</v>
          </cell>
          <cell r="BR381">
            <v>0.78042124999999996</v>
          </cell>
          <cell r="BS381" t="str">
            <v>Triangular</v>
          </cell>
          <cell r="BT381">
            <v>7.1999999999999995E-2</v>
          </cell>
          <cell r="BU381">
            <v>0.40055230000000142</v>
          </cell>
          <cell r="BV381">
            <v>0.78042124999999996</v>
          </cell>
          <cell r="BW381" t="str">
            <v>Triangular</v>
          </cell>
          <cell r="BX381">
            <v>0.176125</v>
          </cell>
          <cell r="BY381">
            <v>5.1784293749999817</v>
          </cell>
          <cell r="BZ381">
            <v>12.687653124999997</v>
          </cell>
          <cell r="CA381" t="str">
            <v>Triangular</v>
          </cell>
          <cell r="CB381">
            <v>0</v>
          </cell>
          <cell r="CC381">
            <v>0.90869988888889286</v>
          </cell>
          <cell r="CD381">
            <v>2.3333333333333335</v>
          </cell>
          <cell r="CE381" t="str">
            <v>Triangular</v>
          </cell>
          <cell r="CF381">
            <v>0</v>
          </cell>
          <cell r="CG381">
            <v>0.12500822222222233</v>
          </cell>
          <cell r="CH381">
            <v>0.30252777777777778</v>
          </cell>
          <cell r="CI381" t="str">
            <v>Triangular</v>
          </cell>
          <cell r="CJ381">
            <v>0</v>
          </cell>
          <cell r="CK381">
            <v>0.12500822222222233</v>
          </cell>
          <cell r="CL381">
            <v>0.30252777777777778</v>
          </cell>
          <cell r="CM381" t="str">
            <v>Triangular</v>
          </cell>
          <cell r="CN381">
            <v>0</v>
          </cell>
          <cell r="CO381">
            <v>4.6983124999999973E-2</v>
          </cell>
          <cell r="CP381">
            <v>0.22775000000000001</v>
          </cell>
          <cell r="CQ381" t="str">
            <v>Triangular</v>
          </cell>
          <cell r="CR381">
            <v>0</v>
          </cell>
          <cell r="CS381">
            <v>4.6983124999999973E-2</v>
          </cell>
          <cell r="CT381">
            <v>0.22775000000000001</v>
          </cell>
          <cell r="CU381" t="str">
            <v>Triangular</v>
          </cell>
          <cell r="CV381">
            <v>0</v>
          </cell>
          <cell r="CW381">
            <v>8.3908142857143056E-2</v>
          </cell>
          <cell r="CX381">
            <v>0.41699999999999998</v>
          </cell>
          <cell r="CY381" t="str">
            <v>Triangular</v>
          </cell>
          <cell r="CZ381">
            <v>0</v>
          </cell>
          <cell r="DA381">
            <v>8.3908142857143056E-2</v>
          </cell>
          <cell r="DB381">
            <v>0.41699999999999998</v>
          </cell>
          <cell r="DC381" t="str">
            <v>Triangular</v>
          </cell>
          <cell r="DD381">
            <v>0.98640000000000005</v>
          </cell>
          <cell r="DE381">
            <v>2.022216700000004</v>
          </cell>
          <cell r="DF381">
            <v>3.1022624999999988</v>
          </cell>
          <cell r="DG381" t="str">
            <v>Triangular</v>
          </cell>
          <cell r="DH381">
            <v>0.98640000000000005</v>
          </cell>
          <cell r="DI381">
            <v>2.022216700000004</v>
          </cell>
          <cell r="DJ381">
            <v>3.1022624999999988</v>
          </cell>
          <cell r="DK381" t="str">
            <v>Triangular</v>
          </cell>
          <cell r="DL381">
            <v>0</v>
          </cell>
          <cell r="DM381">
            <v>3.4600000000000001E-5</v>
          </cell>
          <cell r="DN381">
            <v>0</v>
          </cell>
          <cell r="DO381" t="str">
            <v>Triangular</v>
          </cell>
          <cell r="EB381">
            <v>1.6180930412371131</v>
          </cell>
          <cell r="EC381">
            <v>2.4573859828178701</v>
          </cell>
          <cell r="ED381">
            <v>3.4380780927835031</v>
          </cell>
          <cell r="EE381" t="str">
            <v>Triangular</v>
          </cell>
        </row>
        <row r="382">
          <cell r="E382" t="str">
            <v>2_DEHYsg_N2O</v>
          </cell>
          <cell r="F382" t="str">
            <v>metric tonnes</v>
          </cell>
          <cell r="G382" t="e">
            <v>#NAME?</v>
          </cell>
          <cell r="H382">
            <v>0</v>
          </cell>
          <cell r="I382">
            <v>0</v>
          </cell>
          <cell r="J382">
            <v>0</v>
          </cell>
          <cell r="K382" t="str">
            <v>Triangular</v>
          </cell>
          <cell r="L382">
            <v>0</v>
          </cell>
          <cell r="M382">
            <v>0</v>
          </cell>
          <cell r="N382">
            <v>0</v>
          </cell>
          <cell r="O382" t="str">
            <v>Triangular</v>
          </cell>
          <cell r="P382">
            <v>0</v>
          </cell>
          <cell r="Q382">
            <v>0</v>
          </cell>
          <cell r="R382">
            <v>0</v>
          </cell>
          <cell r="S382" t="str">
            <v>Triangular</v>
          </cell>
          <cell r="T382">
            <v>0</v>
          </cell>
          <cell r="U382">
            <v>0</v>
          </cell>
          <cell r="V382">
            <v>0</v>
          </cell>
          <cell r="W382" t="str">
            <v>Triangular</v>
          </cell>
          <cell r="X382">
            <v>0</v>
          </cell>
          <cell r="Y382">
            <v>0</v>
          </cell>
          <cell r="Z382">
            <v>0</v>
          </cell>
          <cell r="AA382" t="str">
            <v>Triangular</v>
          </cell>
          <cell r="AB382">
            <v>0</v>
          </cell>
          <cell r="AC382">
            <v>0.10736109999999961</v>
          </cell>
          <cell r="AD382">
            <v>0.32120000000000004</v>
          </cell>
          <cell r="AE382" t="str">
            <v>Triangular</v>
          </cell>
          <cell r="AF382">
            <v>0</v>
          </cell>
          <cell r="AG382">
            <v>0.10736109999999961</v>
          </cell>
          <cell r="AH382">
            <v>0.32120000000000004</v>
          </cell>
          <cell r="AI382" t="str">
            <v>Triangular</v>
          </cell>
          <cell r="AJ382">
            <v>0</v>
          </cell>
          <cell r="AK382">
            <v>0.10736109999999961</v>
          </cell>
          <cell r="AL382">
            <v>0.32120000000000004</v>
          </cell>
          <cell r="AM382" t="str">
            <v>Triangular</v>
          </cell>
          <cell r="AN382">
            <v>0</v>
          </cell>
          <cell r="AO382">
            <v>0</v>
          </cell>
          <cell r="AP382">
            <v>0</v>
          </cell>
          <cell r="AQ382" t="str">
            <v>Triangular</v>
          </cell>
          <cell r="AR382">
            <v>0</v>
          </cell>
          <cell r="AS382">
            <v>0</v>
          </cell>
          <cell r="AT382">
            <v>0</v>
          </cell>
          <cell r="AU382" t="str">
            <v>Triangular</v>
          </cell>
          <cell r="AV382">
            <v>0</v>
          </cell>
          <cell r="AW382">
            <v>0</v>
          </cell>
          <cell r="AX382">
            <v>0</v>
          </cell>
          <cell r="AY382" t="str">
            <v>Triangular</v>
          </cell>
          <cell r="AZ382">
            <v>0</v>
          </cell>
          <cell r="BA382">
            <v>0</v>
          </cell>
          <cell r="BB382">
            <v>0</v>
          </cell>
          <cell r="BC382" t="str">
            <v>Triangular</v>
          </cell>
          <cell r="BD382">
            <v>0</v>
          </cell>
          <cell r="BE382">
            <v>0</v>
          </cell>
          <cell r="BF382">
            <v>0</v>
          </cell>
          <cell r="BG382" t="str">
            <v>Triangular</v>
          </cell>
          <cell r="BH382">
            <v>0</v>
          </cell>
          <cell r="BI382">
            <v>0</v>
          </cell>
          <cell r="BJ382">
            <v>0</v>
          </cell>
          <cell r="BK382" t="str">
            <v>Triangular</v>
          </cell>
          <cell r="BL382">
            <v>0</v>
          </cell>
          <cell r="BM382">
            <v>0</v>
          </cell>
          <cell r="BN382">
            <v>0</v>
          </cell>
          <cell r="BO382" t="str">
            <v>Triangular</v>
          </cell>
          <cell r="BP382">
            <v>0</v>
          </cell>
          <cell r="BQ382">
            <v>0</v>
          </cell>
          <cell r="BR382">
            <v>0</v>
          </cell>
          <cell r="BS382" t="str">
            <v>Triangular</v>
          </cell>
          <cell r="BT382">
            <v>0</v>
          </cell>
          <cell r="BU382">
            <v>0</v>
          </cell>
          <cell r="BV382">
            <v>0</v>
          </cell>
          <cell r="BW382" t="str">
            <v>Triangular</v>
          </cell>
          <cell r="BX382">
            <v>0</v>
          </cell>
          <cell r="BY382">
            <v>0</v>
          </cell>
          <cell r="BZ382">
            <v>0</v>
          </cell>
          <cell r="CA382" t="str">
            <v>Triangular</v>
          </cell>
          <cell r="CB382">
            <v>0</v>
          </cell>
          <cell r="CC382">
            <v>0</v>
          </cell>
          <cell r="CD382">
            <v>0</v>
          </cell>
          <cell r="CE382" t="str">
            <v>Triangular</v>
          </cell>
          <cell r="CF382">
            <v>0</v>
          </cell>
          <cell r="CG382">
            <v>0</v>
          </cell>
          <cell r="CH382">
            <v>0</v>
          </cell>
          <cell r="CI382" t="str">
            <v>Triangular</v>
          </cell>
          <cell r="CJ382">
            <v>0</v>
          </cell>
          <cell r="CK382">
            <v>0</v>
          </cell>
          <cell r="CL382">
            <v>0</v>
          </cell>
          <cell r="CM382" t="str">
            <v>Triangular</v>
          </cell>
          <cell r="CN382">
            <v>0</v>
          </cell>
          <cell r="CO382">
            <v>0</v>
          </cell>
          <cell r="CP382">
            <v>0</v>
          </cell>
          <cell r="CQ382" t="str">
            <v>Triangular</v>
          </cell>
          <cell r="CR382">
            <v>0</v>
          </cell>
          <cell r="CS382">
            <v>0</v>
          </cell>
          <cell r="CT382">
            <v>0</v>
          </cell>
          <cell r="CU382" t="str">
            <v>Triangular</v>
          </cell>
          <cell r="CV382">
            <v>0</v>
          </cell>
          <cell r="CW382">
            <v>0</v>
          </cell>
          <cell r="CX382">
            <v>0</v>
          </cell>
          <cell r="CY382" t="str">
            <v>Triangular</v>
          </cell>
          <cell r="CZ382">
            <v>0</v>
          </cell>
          <cell r="DA382">
            <v>0</v>
          </cell>
          <cell r="DB382">
            <v>0</v>
          </cell>
          <cell r="DC382" t="str">
            <v>Triangular</v>
          </cell>
          <cell r="DD382">
            <v>0</v>
          </cell>
          <cell r="DE382">
            <v>0</v>
          </cell>
          <cell r="DF382">
            <v>0</v>
          </cell>
          <cell r="DG382" t="str">
            <v>Triangular</v>
          </cell>
          <cell r="DH382">
            <v>0</v>
          </cell>
          <cell r="DI382">
            <v>0</v>
          </cell>
          <cell r="DJ382">
            <v>0</v>
          </cell>
          <cell r="DK382" t="str">
            <v>Triangular</v>
          </cell>
          <cell r="DL382">
            <v>0</v>
          </cell>
          <cell r="DM382">
            <v>0</v>
          </cell>
          <cell r="DN382">
            <v>0</v>
          </cell>
          <cell r="DO382" t="str">
            <v>Triangular</v>
          </cell>
          <cell r="EB382">
            <v>0</v>
          </cell>
          <cell r="EC382">
            <v>3.799762886597966E-3</v>
          </cell>
          <cell r="ED382">
            <v>1.1037800687285224E-2</v>
          </cell>
          <cell r="EE382" t="str">
            <v>Triangular</v>
          </cell>
        </row>
        <row r="383">
          <cell r="E383" t="str">
            <v>2_DEHYdes_CO2</v>
          </cell>
          <cell r="F383" t="str">
            <v>metric tonnes</v>
          </cell>
          <cell r="G383" t="e">
            <v>#NAME?</v>
          </cell>
          <cell r="H383">
            <v>0</v>
          </cell>
          <cell r="I383">
            <v>1.0270371428571526E-2</v>
          </cell>
          <cell r="J383">
            <v>2.4142857142857146E-2</v>
          </cell>
          <cell r="K383" t="str">
            <v>Triangular</v>
          </cell>
          <cell r="L383">
            <v>0</v>
          </cell>
          <cell r="M383">
            <v>1.0270371428571526E-2</v>
          </cell>
          <cell r="N383">
            <v>2.4142857142857146E-2</v>
          </cell>
          <cell r="O383" t="str">
            <v>Triangular</v>
          </cell>
          <cell r="P383">
            <v>0</v>
          </cell>
          <cell r="Q383">
            <v>0</v>
          </cell>
          <cell r="R383">
            <v>0</v>
          </cell>
          <cell r="S383" t="str">
            <v>Triangular</v>
          </cell>
          <cell r="T383">
            <v>0</v>
          </cell>
          <cell r="U383">
            <v>0</v>
          </cell>
          <cell r="V383">
            <v>0</v>
          </cell>
          <cell r="W383" t="str">
            <v>Triangular</v>
          </cell>
          <cell r="X383">
            <v>0</v>
          </cell>
          <cell r="Y383">
            <v>0</v>
          </cell>
          <cell r="Z383">
            <v>0</v>
          </cell>
          <cell r="AA383" t="str">
            <v>Triangular</v>
          </cell>
          <cell r="AB383">
            <v>6.9999999999999999E-4</v>
          </cell>
          <cell r="AC383">
            <v>2.5717999999999913E-3</v>
          </cell>
          <cell r="AD383">
            <v>4.8999999999999998E-3</v>
          </cell>
          <cell r="AE383" t="str">
            <v>Triangular</v>
          </cell>
          <cell r="AF383">
            <v>6.9999999999999999E-4</v>
          </cell>
          <cell r="AG383">
            <v>2.5717999999999913E-3</v>
          </cell>
          <cell r="AH383">
            <v>4.8999999999999998E-3</v>
          </cell>
          <cell r="AI383" t="str">
            <v>Triangular</v>
          </cell>
          <cell r="AJ383">
            <v>6.9999999999999999E-4</v>
          </cell>
          <cell r="AK383">
            <v>2.5717999999999913E-3</v>
          </cell>
          <cell r="AL383">
            <v>4.8999999999999998E-3</v>
          </cell>
          <cell r="AM383" t="str">
            <v>Triangular</v>
          </cell>
          <cell r="AN383">
            <v>0</v>
          </cell>
          <cell r="AO383">
            <v>0</v>
          </cell>
          <cell r="AP383">
            <v>0</v>
          </cell>
          <cell r="AQ383" t="str">
            <v>Triangular</v>
          </cell>
          <cell r="AR383">
            <v>0</v>
          </cell>
          <cell r="AS383">
            <v>0</v>
          </cell>
          <cell r="AT383">
            <v>0</v>
          </cell>
          <cell r="AU383" t="str">
            <v>Triangular</v>
          </cell>
          <cell r="AV383">
            <v>0</v>
          </cell>
          <cell r="AW383">
            <v>0</v>
          </cell>
          <cell r="AX383">
            <v>0</v>
          </cell>
          <cell r="AY383" t="str">
            <v>Triangular</v>
          </cell>
          <cell r="AZ383">
            <v>0</v>
          </cell>
          <cell r="BA383">
            <v>0</v>
          </cell>
          <cell r="BB383">
            <v>0</v>
          </cell>
          <cell r="BC383" t="str">
            <v>Triangular</v>
          </cell>
          <cell r="BD383">
            <v>0</v>
          </cell>
          <cell r="BE383">
            <v>0</v>
          </cell>
          <cell r="BF383">
            <v>0</v>
          </cell>
          <cell r="BG383" t="str">
            <v>Triangular</v>
          </cell>
          <cell r="BH383">
            <v>0</v>
          </cell>
          <cell r="BI383">
            <v>0</v>
          </cell>
          <cell r="BJ383">
            <v>0</v>
          </cell>
          <cell r="BK383" t="str">
            <v>Triangular</v>
          </cell>
          <cell r="BL383">
            <v>0</v>
          </cell>
          <cell r="BM383">
            <v>0</v>
          </cell>
          <cell r="BN383">
            <v>0</v>
          </cell>
          <cell r="BO383" t="str">
            <v>Triangular</v>
          </cell>
          <cell r="BP383">
            <v>0</v>
          </cell>
          <cell r="BQ383">
            <v>0</v>
          </cell>
          <cell r="BR383">
            <v>0</v>
          </cell>
          <cell r="BS383" t="str">
            <v>Triangular</v>
          </cell>
          <cell r="BT383">
            <v>0</v>
          </cell>
          <cell r="BU383">
            <v>0</v>
          </cell>
          <cell r="BV383">
            <v>0</v>
          </cell>
          <cell r="BW383" t="str">
            <v>Triangular</v>
          </cell>
          <cell r="BX383">
            <v>0</v>
          </cell>
          <cell r="BY383">
            <v>0</v>
          </cell>
          <cell r="BZ383">
            <v>0</v>
          </cell>
          <cell r="CA383" t="str">
            <v>Triangular</v>
          </cell>
          <cell r="CB383">
            <v>0</v>
          </cell>
          <cell r="CC383">
            <v>0</v>
          </cell>
          <cell r="CD383">
            <v>0</v>
          </cell>
          <cell r="CE383" t="str">
            <v>Triangular</v>
          </cell>
          <cell r="CF383">
            <v>0</v>
          </cell>
          <cell r="CG383">
            <v>0</v>
          </cell>
          <cell r="CH383">
            <v>0</v>
          </cell>
          <cell r="CI383" t="str">
            <v>Triangular</v>
          </cell>
          <cell r="CJ383">
            <v>0</v>
          </cell>
          <cell r="CK383">
            <v>0</v>
          </cell>
          <cell r="CL383">
            <v>0</v>
          </cell>
          <cell r="CM383" t="str">
            <v>Triangular</v>
          </cell>
          <cell r="CN383">
            <v>0</v>
          </cell>
          <cell r="CO383">
            <v>0</v>
          </cell>
          <cell r="CP383">
            <v>0</v>
          </cell>
          <cell r="CQ383" t="str">
            <v>Triangular</v>
          </cell>
          <cell r="CR383">
            <v>0</v>
          </cell>
          <cell r="CS383">
            <v>0</v>
          </cell>
          <cell r="CT383">
            <v>0</v>
          </cell>
          <cell r="CU383" t="str">
            <v>Triangular</v>
          </cell>
          <cell r="CV383">
            <v>0</v>
          </cell>
          <cell r="CW383">
            <v>0</v>
          </cell>
          <cell r="CX383">
            <v>0</v>
          </cell>
          <cell r="CY383" t="str">
            <v>Triangular</v>
          </cell>
          <cell r="CZ383">
            <v>0</v>
          </cell>
          <cell r="DA383">
            <v>0</v>
          </cell>
          <cell r="DB383">
            <v>0</v>
          </cell>
          <cell r="DC383" t="str">
            <v>Triangular</v>
          </cell>
          <cell r="DD383">
            <v>0</v>
          </cell>
          <cell r="DE383">
            <v>0</v>
          </cell>
          <cell r="DF383">
            <v>0</v>
          </cell>
          <cell r="DG383" t="str">
            <v>Triangular</v>
          </cell>
          <cell r="DH383">
            <v>0</v>
          </cell>
          <cell r="DI383">
            <v>0</v>
          </cell>
          <cell r="DJ383">
            <v>0</v>
          </cell>
          <cell r="DK383" t="str">
            <v>Triangular</v>
          </cell>
          <cell r="DL383">
            <v>0</v>
          </cell>
          <cell r="DM383">
            <v>0</v>
          </cell>
          <cell r="DN383">
            <v>0</v>
          </cell>
          <cell r="DO383" t="str">
            <v>Triangular</v>
          </cell>
          <cell r="EB383">
            <v>6.0420962199312723E-4</v>
          </cell>
          <cell r="EC383">
            <v>2.1973367697594509E-3</v>
          </cell>
          <cell r="ED383">
            <v>4.7081615120274905E-3</v>
          </cell>
          <cell r="EE383" t="str">
            <v>Triangular</v>
          </cell>
        </row>
        <row r="384">
          <cell r="E384" t="str">
            <v>2_DEHYdes_CH4</v>
          </cell>
          <cell r="F384" t="str">
            <v>metric tonnes</v>
          </cell>
          <cell r="G384" t="e">
            <v>#NAME?</v>
          </cell>
          <cell r="H384">
            <v>2.8028571428571427E-2</v>
          </cell>
          <cell r="I384">
            <v>0.91365131428571322</v>
          </cell>
          <cell r="J384">
            <v>2.1112285714285712</v>
          </cell>
          <cell r="K384" t="str">
            <v>Triangular</v>
          </cell>
          <cell r="L384">
            <v>2.8028571428571427E-2</v>
          </cell>
          <cell r="M384">
            <v>0.91365131428571322</v>
          </cell>
          <cell r="N384">
            <v>2.1112285714285712</v>
          </cell>
          <cell r="O384" t="str">
            <v>Triangular</v>
          </cell>
          <cell r="P384">
            <v>0</v>
          </cell>
          <cell r="Q384">
            <v>0</v>
          </cell>
          <cell r="R384">
            <v>0</v>
          </cell>
          <cell r="S384" t="str">
            <v>Triangular</v>
          </cell>
          <cell r="T384">
            <v>0</v>
          </cell>
          <cell r="U384">
            <v>0</v>
          </cell>
          <cell r="V384">
            <v>0</v>
          </cell>
          <cell r="W384" t="str">
            <v>Triangular</v>
          </cell>
          <cell r="X384">
            <v>0</v>
          </cell>
          <cell r="Y384">
            <v>0</v>
          </cell>
          <cell r="Z384">
            <v>0</v>
          </cell>
          <cell r="AA384" t="str">
            <v>Triangular</v>
          </cell>
          <cell r="AB384">
            <v>4.7000000000000002E-3</v>
          </cell>
          <cell r="AC384">
            <v>1.726779999999993E-2</v>
          </cell>
          <cell r="AD384">
            <v>3.2899999999999999E-2</v>
          </cell>
          <cell r="AE384" t="str">
            <v>Triangular</v>
          </cell>
          <cell r="AF384">
            <v>4.7000000000000002E-3</v>
          </cell>
          <cell r="AG384">
            <v>1.726779999999993E-2</v>
          </cell>
          <cell r="AH384">
            <v>3.2899999999999999E-2</v>
          </cell>
          <cell r="AI384" t="str">
            <v>Triangular</v>
          </cell>
          <cell r="AJ384">
            <v>4.7000000000000002E-3</v>
          </cell>
          <cell r="AK384">
            <v>1.726779999999993E-2</v>
          </cell>
          <cell r="AL384">
            <v>3.2899999999999999E-2</v>
          </cell>
          <cell r="AM384" t="str">
            <v>Triangular</v>
          </cell>
          <cell r="AN384">
            <v>0</v>
          </cell>
          <cell r="AO384">
            <v>0</v>
          </cell>
          <cell r="AP384">
            <v>0</v>
          </cell>
          <cell r="AQ384" t="str">
            <v>Triangular</v>
          </cell>
          <cell r="AR384">
            <v>0</v>
          </cell>
          <cell r="AS384">
            <v>0</v>
          </cell>
          <cell r="AT384">
            <v>0</v>
          </cell>
          <cell r="AU384" t="str">
            <v>Triangular</v>
          </cell>
          <cell r="AV384">
            <v>0</v>
          </cell>
          <cell r="AW384">
            <v>0</v>
          </cell>
          <cell r="AX384">
            <v>0</v>
          </cell>
          <cell r="AY384" t="str">
            <v>Triangular</v>
          </cell>
          <cell r="AZ384">
            <v>0</v>
          </cell>
          <cell r="BA384">
            <v>0</v>
          </cell>
          <cell r="BB384">
            <v>0</v>
          </cell>
          <cell r="BC384" t="str">
            <v>Triangular</v>
          </cell>
          <cell r="BD384">
            <v>0</v>
          </cell>
          <cell r="BE384">
            <v>0</v>
          </cell>
          <cell r="BF384">
            <v>0</v>
          </cell>
          <cell r="BG384" t="str">
            <v>Triangular</v>
          </cell>
          <cell r="BH384">
            <v>0</v>
          </cell>
          <cell r="BI384">
            <v>0</v>
          </cell>
          <cell r="BJ384">
            <v>0</v>
          </cell>
          <cell r="BK384" t="str">
            <v>Triangular</v>
          </cell>
          <cell r="BL384">
            <v>0</v>
          </cell>
          <cell r="BM384">
            <v>9.7799999999999897E-5</v>
          </cell>
          <cell r="BN384">
            <v>2.5000000000000001E-4</v>
          </cell>
          <cell r="BO384" t="str">
            <v>Triangular</v>
          </cell>
          <cell r="BP384">
            <v>0</v>
          </cell>
          <cell r="BQ384">
            <v>9.7799999999999897E-5</v>
          </cell>
          <cell r="BR384">
            <v>2.5000000000000001E-4</v>
          </cell>
          <cell r="BS384" t="str">
            <v>Triangular</v>
          </cell>
          <cell r="BT384">
            <v>0</v>
          </cell>
          <cell r="BU384">
            <v>9.7799999999999897E-5</v>
          </cell>
          <cell r="BV384">
            <v>2.5000000000000001E-4</v>
          </cell>
          <cell r="BW384" t="str">
            <v>Triangular</v>
          </cell>
          <cell r="BX384">
            <v>0</v>
          </cell>
          <cell r="BY384">
            <v>0</v>
          </cell>
          <cell r="BZ384">
            <v>0</v>
          </cell>
          <cell r="CA384" t="str">
            <v>Triangular</v>
          </cell>
          <cell r="CB384">
            <v>0</v>
          </cell>
          <cell r="CC384">
            <v>0</v>
          </cell>
          <cell r="CD384">
            <v>0</v>
          </cell>
          <cell r="CE384" t="str">
            <v>Triangular</v>
          </cell>
          <cell r="CF384">
            <v>0</v>
          </cell>
          <cell r="CG384">
            <v>0</v>
          </cell>
          <cell r="CH384">
            <v>0</v>
          </cell>
          <cell r="CI384" t="str">
            <v>Triangular</v>
          </cell>
          <cell r="CJ384">
            <v>0</v>
          </cell>
          <cell r="CK384">
            <v>0</v>
          </cell>
          <cell r="CL384">
            <v>0</v>
          </cell>
          <cell r="CM384" t="str">
            <v>Triangular</v>
          </cell>
          <cell r="CN384">
            <v>0</v>
          </cell>
          <cell r="CO384">
            <v>0</v>
          </cell>
          <cell r="CP384">
            <v>0</v>
          </cell>
          <cell r="CQ384" t="str">
            <v>Triangular</v>
          </cell>
          <cell r="CR384">
            <v>0</v>
          </cell>
          <cell r="CS384">
            <v>0</v>
          </cell>
          <cell r="CT384">
            <v>0</v>
          </cell>
          <cell r="CU384" t="str">
            <v>Triangular</v>
          </cell>
          <cell r="CV384">
            <v>0</v>
          </cell>
          <cell r="CW384">
            <v>0</v>
          </cell>
          <cell r="CX384">
            <v>0</v>
          </cell>
          <cell r="CY384" t="str">
            <v>Triangular</v>
          </cell>
          <cell r="CZ384">
            <v>0</v>
          </cell>
          <cell r="DA384">
            <v>0</v>
          </cell>
          <cell r="DB384">
            <v>0</v>
          </cell>
          <cell r="DC384" t="str">
            <v>Triangular</v>
          </cell>
          <cell r="DD384">
            <v>2.0000000000000001E-4</v>
          </cell>
          <cell r="DE384">
            <v>7.4220000000000319E-4</v>
          </cell>
          <cell r="DF384">
            <v>1.4E-3</v>
          </cell>
          <cell r="DG384" t="str">
            <v>Triangular</v>
          </cell>
          <cell r="DH384">
            <v>2.0000000000000001E-4</v>
          </cell>
          <cell r="DI384">
            <v>7.4220000000000319E-4</v>
          </cell>
          <cell r="DJ384">
            <v>1.4E-3</v>
          </cell>
          <cell r="DK384" t="str">
            <v>Triangular</v>
          </cell>
          <cell r="DL384">
            <v>0</v>
          </cell>
          <cell r="DM384">
            <v>0</v>
          </cell>
          <cell r="DN384">
            <v>0</v>
          </cell>
          <cell r="DO384" t="str">
            <v>Triangular</v>
          </cell>
          <cell r="EB384">
            <v>5.5531099656357399E-2</v>
          </cell>
          <cell r="EC384">
            <v>0.1901399243986252</v>
          </cell>
          <cell r="ED384">
            <v>0.40672353951890017</v>
          </cell>
          <cell r="EE384" t="str">
            <v>Triangular</v>
          </cell>
        </row>
        <row r="385">
          <cell r="E385" t="str">
            <v>2_DEHYdes_N2O</v>
          </cell>
          <cell r="F385" t="str">
            <v>metric tonnes</v>
          </cell>
          <cell r="G385" t="e">
            <v>#NAME?</v>
          </cell>
          <cell r="H385">
            <v>0</v>
          </cell>
          <cell r="I385">
            <v>0</v>
          </cell>
          <cell r="J385">
            <v>0</v>
          </cell>
          <cell r="K385" t="str">
            <v>Triangular</v>
          </cell>
          <cell r="L385">
            <v>0</v>
          </cell>
          <cell r="M385">
            <v>0</v>
          </cell>
          <cell r="N385">
            <v>0</v>
          </cell>
          <cell r="O385" t="str">
            <v>Triangular</v>
          </cell>
          <cell r="P385">
            <v>0</v>
          </cell>
          <cell r="Q385">
            <v>0</v>
          </cell>
          <cell r="R385">
            <v>0</v>
          </cell>
          <cell r="S385" t="str">
            <v>Triangular</v>
          </cell>
          <cell r="T385">
            <v>0</v>
          </cell>
          <cell r="U385">
            <v>0</v>
          </cell>
          <cell r="V385">
            <v>0</v>
          </cell>
          <cell r="W385" t="str">
            <v>Triangular</v>
          </cell>
          <cell r="X385">
            <v>0</v>
          </cell>
          <cell r="Y385">
            <v>0</v>
          </cell>
          <cell r="Z385">
            <v>0</v>
          </cell>
          <cell r="AA385" t="str">
            <v>Triangular</v>
          </cell>
          <cell r="AB385">
            <v>0</v>
          </cell>
          <cell r="AC385">
            <v>0</v>
          </cell>
          <cell r="AD385">
            <v>0</v>
          </cell>
          <cell r="AE385" t="str">
            <v>Triangular</v>
          </cell>
          <cell r="AF385">
            <v>0</v>
          </cell>
          <cell r="AG385">
            <v>0</v>
          </cell>
          <cell r="AH385">
            <v>0</v>
          </cell>
          <cell r="AI385" t="str">
            <v>Triangular</v>
          </cell>
          <cell r="AJ385">
            <v>0</v>
          </cell>
          <cell r="AK385">
            <v>0</v>
          </cell>
          <cell r="AL385">
            <v>0</v>
          </cell>
          <cell r="AM385" t="str">
            <v>Triangular</v>
          </cell>
          <cell r="AN385">
            <v>0</v>
          </cell>
          <cell r="AO385">
            <v>0</v>
          </cell>
          <cell r="AP385">
            <v>0</v>
          </cell>
          <cell r="AQ385" t="str">
            <v>Triangular</v>
          </cell>
          <cell r="AR385">
            <v>0</v>
          </cell>
          <cell r="AS385">
            <v>0</v>
          </cell>
          <cell r="AT385">
            <v>0</v>
          </cell>
          <cell r="AU385" t="str">
            <v>Triangular</v>
          </cell>
          <cell r="AV385">
            <v>0</v>
          </cell>
          <cell r="AW385">
            <v>0</v>
          </cell>
          <cell r="AX385">
            <v>0</v>
          </cell>
          <cell r="AY385" t="str">
            <v>Triangular</v>
          </cell>
          <cell r="AZ385">
            <v>0</v>
          </cell>
          <cell r="BA385">
            <v>0</v>
          </cell>
          <cell r="BB385">
            <v>0</v>
          </cell>
          <cell r="BC385" t="str">
            <v>Triangular</v>
          </cell>
          <cell r="BD385">
            <v>0</v>
          </cell>
          <cell r="BE385">
            <v>0</v>
          </cell>
          <cell r="BF385">
            <v>0</v>
          </cell>
          <cell r="BG385" t="str">
            <v>Triangular</v>
          </cell>
          <cell r="BH385">
            <v>0</v>
          </cell>
          <cell r="BI385">
            <v>0</v>
          </cell>
          <cell r="BJ385">
            <v>0</v>
          </cell>
          <cell r="BK385" t="str">
            <v>Triangular</v>
          </cell>
          <cell r="BL385">
            <v>0</v>
          </cell>
          <cell r="BM385">
            <v>0</v>
          </cell>
          <cell r="BN385">
            <v>0</v>
          </cell>
          <cell r="BO385" t="str">
            <v>Triangular</v>
          </cell>
          <cell r="BP385">
            <v>0</v>
          </cell>
          <cell r="BQ385">
            <v>0</v>
          </cell>
          <cell r="BR385">
            <v>0</v>
          </cell>
          <cell r="BS385" t="str">
            <v>Triangular</v>
          </cell>
          <cell r="BT385">
            <v>0</v>
          </cell>
          <cell r="BU385">
            <v>0</v>
          </cell>
          <cell r="BV385">
            <v>0</v>
          </cell>
          <cell r="BW385" t="str">
            <v>Triangular</v>
          </cell>
          <cell r="BX385">
            <v>0</v>
          </cell>
          <cell r="BY385">
            <v>0</v>
          </cell>
          <cell r="BZ385">
            <v>0</v>
          </cell>
          <cell r="CA385" t="str">
            <v>Triangular</v>
          </cell>
          <cell r="CB385">
            <v>0</v>
          </cell>
          <cell r="CC385">
            <v>0</v>
          </cell>
          <cell r="CD385">
            <v>0</v>
          </cell>
          <cell r="CE385" t="str">
            <v>Triangular</v>
          </cell>
          <cell r="CF385">
            <v>0</v>
          </cell>
          <cell r="CG385">
            <v>0</v>
          </cell>
          <cell r="CH385">
            <v>0</v>
          </cell>
          <cell r="CI385" t="str">
            <v>Triangular</v>
          </cell>
          <cell r="CJ385">
            <v>0</v>
          </cell>
          <cell r="CK385">
            <v>0</v>
          </cell>
          <cell r="CL385">
            <v>0</v>
          </cell>
          <cell r="CM385" t="str">
            <v>Triangular</v>
          </cell>
          <cell r="CN385">
            <v>0</v>
          </cell>
          <cell r="CO385">
            <v>0</v>
          </cell>
          <cell r="CP385">
            <v>0</v>
          </cell>
          <cell r="CQ385" t="str">
            <v>Triangular</v>
          </cell>
          <cell r="CR385">
            <v>0</v>
          </cell>
          <cell r="CS385">
            <v>0</v>
          </cell>
          <cell r="CT385">
            <v>0</v>
          </cell>
          <cell r="CU385" t="str">
            <v>Triangular</v>
          </cell>
          <cell r="CV385">
            <v>0</v>
          </cell>
          <cell r="CW385">
            <v>0</v>
          </cell>
          <cell r="CX385">
            <v>0</v>
          </cell>
          <cell r="CY385" t="str">
            <v>Triangular</v>
          </cell>
          <cell r="CZ385">
            <v>0</v>
          </cell>
          <cell r="DA385">
            <v>0</v>
          </cell>
          <cell r="DB385">
            <v>0</v>
          </cell>
          <cell r="DC385" t="str">
            <v>Triangular</v>
          </cell>
          <cell r="DD385">
            <v>0</v>
          </cell>
          <cell r="DE385">
            <v>0</v>
          </cell>
          <cell r="DF385">
            <v>0</v>
          </cell>
          <cell r="DG385" t="str">
            <v>Triangular</v>
          </cell>
          <cell r="DH385">
            <v>0</v>
          </cell>
          <cell r="DI385">
            <v>0</v>
          </cell>
          <cell r="DJ385">
            <v>0</v>
          </cell>
          <cell r="DK385" t="str">
            <v>Triangular</v>
          </cell>
          <cell r="DL385">
            <v>0</v>
          </cell>
          <cell r="DM385">
            <v>0</v>
          </cell>
          <cell r="DN385">
            <v>0</v>
          </cell>
          <cell r="DO385" t="str">
            <v>Triangular</v>
          </cell>
          <cell r="EB385">
            <v>0</v>
          </cell>
          <cell r="EC385">
            <v>0</v>
          </cell>
          <cell r="ED385">
            <v>0</v>
          </cell>
          <cell r="EE385" t="str">
            <v>Triangular</v>
          </cell>
        </row>
        <row r="386">
          <cell r="E386" t="str">
            <v>2_DEHYlg_CO2</v>
          </cell>
          <cell r="F386" t="str">
            <v>metric tonnes</v>
          </cell>
          <cell r="G386" t="e">
            <v>#NAME?</v>
          </cell>
          <cell r="H386">
            <v>7071.8757325082843</v>
          </cell>
          <cell r="I386">
            <v>10798.806656195651</v>
          </cell>
          <cell r="J386">
            <v>14441.718359624496</v>
          </cell>
          <cell r="K386" t="str">
            <v>Triangular</v>
          </cell>
          <cell r="L386">
            <v>7071.8757325082843</v>
          </cell>
          <cell r="M386">
            <v>10798.806656195651</v>
          </cell>
          <cell r="N386">
            <v>14441.718359624496</v>
          </cell>
          <cell r="O386" t="str">
            <v>Triangular</v>
          </cell>
          <cell r="P386">
            <v>2470.4756739116215</v>
          </cell>
          <cell r="Q386">
            <v>4730.8574324503052</v>
          </cell>
          <cell r="R386">
            <v>7399.1369186953998</v>
          </cell>
          <cell r="S386" t="str">
            <v>Triangular</v>
          </cell>
          <cell r="T386">
            <v>2470.4756739116215</v>
          </cell>
          <cell r="U386">
            <v>4730.8574324503052</v>
          </cell>
          <cell r="V386">
            <v>7399.1369186953998</v>
          </cell>
          <cell r="W386" t="str">
            <v>Triangular</v>
          </cell>
          <cell r="X386">
            <v>2470.4756739116215</v>
          </cell>
          <cell r="Y386">
            <v>4730.8574324503052</v>
          </cell>
          <cell r="Z386">
            <v>7399.1369186953998</v>
          </cell>
          <cell r="AA386" t="str">
            <v>Triangular</v>
          </cell>
          <cell r="AB386">
            <v>308.84702110000006</v>
          </cell>
          <cell r="AC386">
            <v>1148.2890417477493</v>
          </cell>
          <cell r="AD386">
            <v>2665.9375285129995</v>
          </cell>
          <cell r="AE386" t="str">
            <v>Triangular</v>
          </cell>
          <cell r="AF386">
            <v>308.84702110000006</v>
          </cell>
          <cell r="AG386">
            <v>1148.2890417477493</v>
          </cell>
          <cell r="AH386">
            <v>2665.9375285129995</v>
          </cell>
          <cell r="AI386" t="str">
            <v>Triangular</v>
          </cell>
          <cell r="AJ386">
            <v>308.84702110000006</v>
          </cell>
          <cell r="AK386">
            <v>1148.2890417477493</v>
          </cell>
          <cell r="AL386">
            <v>2665.9375285129995</v>
          </cell>
          <cell r="AM386" t="str">
            <v>Triangular</v>
          </cell>
          <cell r="AN386">
            <v>296.1635750181818</v>
          </cell>
          <cell r="AO386">
            <v>1488.4303236262722</v>
          </cell>
          <cell r="AP386">
            <v>3199.5364765659087</v>
          </cell>
          <cell r="AQ386" t="str">
            <v>Triangular</v>
          </cell>
          <cell r="AR386">
            <v>296.1635750181818</v>
          </cell>
          <cell r="AS386">
            <v>1488.4303236262722</v>
          </cell>
          <cell r="AT386">
            <v>3199.5364765659087</v>
          </cell>
          <cell r="AU386" t="str">
            <v>Triangular</v>
          </cell>
          <cell r="AV386">
            <v>296.1635750181818</v>
          </cell>
          <cell r="AW386">
            <v>1488.4303236262722</v>
          </cell>
          <cell r="AX386">
            <v>3199.5364765659087</v>
          </cell>
          <cell r="AY386" t="str">
            <v>Triangular</v>
          </cell>
          <cell r="AZ386">
            <v>206.02594203653845</v>
          </cell>
          <cell r="BA386">
            <v>598.96322891894636</v>
          </cell>
          <cell r="BB386">
            <v>1081.0976089711539</v>
          </cell>
          <cell r="BC386" t="str">
            <v>Triangular</v>
          </cell>
          <cell r="BD386">
            <v>206.02594203653845</v>
          </cell>
          <cell r="BE386">
            <v>598.96322891894636</v>
          </cell>
          <cell r="BF386">
            <v>1081.0976089711539</v>
          </cell>
          <cell r="BG386" t="str">
            <v>Triangular</v>
          </cell>
          <cell r="BH386">
            <v>13.071428571428571</v>
          </cell>
          <cell r="BI386">
            <v>2224.5326733508309</v>
          </cell>
          <cell r="BJ386">
            <v>4842.6473102857153</v>
          </cell>
          <cell r="BK386" t="str">
            <v>Triangular</v>
          </cell>
          <cell r="BL386">
            <v>1713.136428155625</v>
          </cell>
          <cell r="BM386">
            <v>4797.6252283856693</v>
          </cell>
          <cell r="BN386">
            <v>8485.4757540133705</v>
          </cell>
          <cell r="BO386" t="str">
            <v>Triangular</v>
          </cell>
          <cell r="BP386">
            <v>1713.136428155625</v>
          </cell>
          <cell r="BQ386">
            <v>4797.6252283856693</v>
          </cell>
          <cell r="BR386">
            <v>8485.4757540133705</v>
          </cell>
          <cell r="BS386" t="str">
            <v>Triangular</v>
          </cell>
          <cell r="BT386">
            <v>1713.136428155625</v>
          </cell>
          <cell r="BU386">
            <v>4797.6252283856693</v>
          </cell>
          <cell r="BV386">
            <v>8485.4757540133705</v>
          </cell>
          <cell r="BW386" t="str">
            <v>Triangular</v>
          </cell>
          <cell r="BX386">
            <v>404.29058292562502</v>
          </cell>
          <cell r="BY386">
            <v>1894.253371262399</v>
          </cell>
          <cell r="BZ386">
            <v>3862.9646323565612</v>
          </cell>
          <cell r="CA386" t="str">
            <v>Triangular</v>
          </cell>
          <cell r="CB386">
            <v>138.33648231111113</v>
          </cell>
          <cell r="CC386">
            <v>424.02634332857747</v>
          </cell>
          <cell r="CD386">
            <v>754.74960756638882</v>
          </cell>
          <cell r="CE386" t="str">
            <v>Triangular</v>
          </cell>
          <cell r="CF386">
            <v>69.429328639513898</v>
          </cell>
          <cell r="CG386">
            <v>784.69764444619739</v>
          </cell>
          <cell r="CH386">
            <v>1999.3178069053465</v>
          </cell>
          <cell r="CI386" t="str">
            <v>Triangular</v>
          </cell>
          <cell r="CJ386">
            <v>69.429328639513898</v>
          </cell>
          <cell r="CK386">
            <v>784.69764444619739</v>
          </cell>
          <cell r="CL386">
            <v>1999.3178069053465</v>
          </cell>
          <cell r="CM386" t="str">
            <v>Triangular</v>
          </cell>
          <cell r="CN386">
            <v>0</v>
          </cell>
          <cell r="CO386">
            <v>377.14499366562427</v>
          </cell>
          <cell r="CP386">
            <v>1650.8419171874998</v>
          </cell>
          <cell r="CQ386" t="str">
            <v>Triangular</v>
          </cell>
          <cell r="CR386">
            <v>0</v>
          </cell>
          <cell r="CS386">
            <v>377.14499366562427</v>
          </cell>
          <cell r="CT386">
            <v>1650.8419171874998</v>
          </cell>
          <cell r="CU386" t="str">
            <v>Triangular</v>
          </cell>
          <cell r="CV386">
            <v>47.82903784285714</v>
          </cell>
          <cell r="CW386">
            <v>802.66255181457245</v>
          </cell>
          <cell r="CX386">
            <v>1527.1186767571428</v>
          </cell>
          <cell r="CY386" t="str">
            <v>Triangular</v>
          </cell>
          <cell r="CZ386">
            <v>47.82903784285714</v>
          </cell>
          <cell r="DA386">
            <v>802.66255181457245</v>
          </cell>
          <cell r="DB386">
            <v>1527.1186767571428</v>
          </cell>
          <cell r="DC386" t="str">
            <v>Triangular</v>
          </cell>
          <cell r="DD386">
            <v>2600.6458376500009</v>
          </cell>
          <cell r="DE386">
            <v>8939.6662834417202</v>
          </cell>
          <cell r="DF386">
            <v>16548.156145180001</v>
          </cell>
          <cell r="DG386" t="str">
            <v>Triangular</v>
          </cell>
          <cell r="DH386">
            <v>2600.6458376500009</v>
          </cell>
          <cell r="DI386">
            <v>8939.6662834417202</v>
          </cell>
          <cell r="DJ386">
            <v>16548.156145180001</v>
          </cell>
          <cell r="DK386" t="str">
            <v>Triangular</v>
          </cell>
          <cell r="DL386">
            <v>643.91797626175003</v>
          </cell>
          <cell r="DM386">
            <v>1192.8628123656488</v>
          </cell>
          <cell r="DN386">
            <v>1753.1345920199999</v>
          </cell>
          <cell r="DO386" t="str">
            <v>Triangular</v>
          </cell>
          <cell r="EB386">
            <v>3946.7359066491995</v>
          </cell>
          <cell r="EC386">
            <v>4866.3317897584002</v>
          </cell>
          <cell r="ED386">
            <v>5849.20322498312</v>
          </cell>
          <cell r="EE386" t="str">
            <v>Triangular</v>
          </cell>
        </row>
        <row r="387">
          <cell r="E387" t="str">
            <v>2_DEHYlg_CH4</v>
          </cell>
          <cell r="F387" t="str">
            <v>metric tonnes</v>
          </cell>
          <cell r="G387" t="e">
            <v>#NAME?</v>
          </cell>
          <cell r="H387">
            <v>988.07801518828592</v>
          </cell>
          <cell r="I387">
            <v>1687.0712642421738</v>
          </cell>
          <cell r="J387">
            <v>2482.0794229129287</v>
          </cell>
          <cell r="K387" t="str">
            <v>Triangular</v>
          </cell>
          <cell r="L387">
            <v>988.07801518828592</v>
          </cell>
          <cell r="M387">
            <v>1687.0712642421738</v>
          </cell>
          <cell r="N387">
            <v>2482.0794229129287</v>
          </cell>
          <cell r="O387" t="str">
            <v>Triangular</v>
          </cell>
          <cell r="P387">
            <v>49.057732432432466</v>
          </cell>
          <cell r="Q387">
            <v>82.584891505824402</v>
          </cell>
          <cell r="R387">
            <v>122.32365344540544</v>
          </cell>
          <cell r="S387" t="str">
            <v>Triangular</v>
          </cell>
          <cell r="T387">
            <v>49.057732432432466</v>
          </cell>
          <cell r="U387">
            <v>82.584891505824402</v>
          </cell>
          <cell r="V387">
            <v>122.32365344540544</v>
          </cell>
          <cell r="W387" t="str">
            <v>Triangular</v>
          </cell>
          <cell r="X387">
            <v>49.057732432432466</v>
          </cell>
          <cell r="Y387">
            <v>82.584891505824402</v>
          </cell>
          <cell r="Z387">
            <v>122.32365344540544</v>
          </cell>
          <cell r="AA387" t="str">
            <v>Triangular</v>
          </cell>
          <cell r="AB387">
            <v>14.18210722375</v>
          </cell>
          <cell r="AC387">
            <v>98.589912000139933</v>
          </cell>
          <cell r="AD387">
            <v>277.87518914575003</v>
          </cell>
          <cell r="AE387" t="str">
            <v>Triangular</v>
          </cell>
          <cell r="AF387">
            <v>14.18210722375</v>
          </cell>
          <cell r="AG387">
            <v>98.589912000139933</v>
          </cell>
          <cell r="AH387">
            <v>277.87518914575003</v>
          </cell>
          <cell r="AI387" t="str">
            <v>Triangular</v>
          </cell>
          <cell r="AJ387">
            <v>14.18210722375</v>
          </cell>
          <cell r="AK387">
            <v>98.589912000139933</v>
          </cell>
          <cell r="AL387">
            <v>277.87518914575003</v>
          </cell>
          <cell r="AM387" t="str">
            <v>Triangular</v>
          </cell>
          <cell r="AN387">
            <v>7.4211191368181808</v>
          </cell>
          <cell r="AO387">
            <v>215.82250738149989</v>
          </cell>
          <cell r="AP387">
            <v>617.28765429499992</v>
          </cell>
          <cell r="AQ387" t="str">
            <v>Triangular</v>
          </cell>
          <cell r="AR387">
            <v>7.4211191368181808</v>
          </cell>
          <cell r="AS387">
            <v>215.82250738149989</v>
          </cell>
          <cell r="AT387">
            <v>617.28765429499992</v>
          </cell>
          <cell r="AU387" t="str">
            <v>Triangular</v>
          </cell>
          <cell r="AV387">
            <v>7.4211191368181808</v>
          </cell>
          <cell r="AW387">
            <v>215.82250738149989</v>
          </cell>
          <cell r="AX387">
            <v>617.28765429499992</v>
          </cell>
          <cell r="AY387" t="str">
            <v>Triangular</v>
          </cell>
          <cell r="AZ387">
            <v>57.8960097</v>
          </cell>
          <cell r="BA387">
            <v>2092.3181870687467</v>
          </cell>
          <cell r="BB387">
            <v>4572.7844448348069</v>
          </cell>
          <cell r="BC387" t="str">
            <v>Triangular</v>
          </cell>
          <cell r="BD387">
            <v>57.8960097</v>
          </cell>
          <cell r="BE387">
            <v>2092.3181870687467</v>
          </cell>
          <cell r="BF387">
            <v>4572.7844448348069</v>
          </cell>
          <cell r="BG387" t="str">
            <v>Triangular</v>
          </cell>
          <cell r="BH387">
            <v>0.36285714285714293</v>
          </cell>
          <cell r="BI387">
            <v>25.575603165828589</v>
          </cell>
          <cell r="BJ387">
            <v>56.197629714285718</v>
          </cell>
          <cell r="BK387" t="str">
            <v>Triangular</v>
          </cell>
          <cell r="BL387">
            <v>57.675889531374999</v>
          </cell>
          <cell r="BM387">
            <v>154.24707830280997</v>
          </cell>
          <cell r="BN387">
            <v>276.55407685599994</v>
          </cell>
          <cell r="BO387" t="str">
            <v>Triangular</v>
          </cell>
          <cell r="BP387">
            <v>57.675889531374999</v>
          </cell>
          <cell r="BQ387">
            <v>154.24707830280997</v>
          </cell>
          <cell r="BR387">
            <v>276.55407685599994</v>
          </cell>
          <cell r="BS387" t="str">
            <v>Triangular</v>
          </cell>
          <cell r="BT387">
            <v>57.675889531374999</v>
          </cell>
          <cell r="BU387">
            <v>154.24707830280997</v>
          </cell>
          <cell r="BV387">
            <v>276.55407685599994</v>
          </cell>
          <cell r="BW387" t="str">
            <v>Triangular</v>
          </cell>
          <cell r="BX387">
            <v>36.802154999999999</v>
          </cell>
          <cell r="BY387">
            <v>70.775641988000075</v>
          </cell>
          <cell r="BZ387">
            <v>107.0679052009375</v>
          </cell>
          <cell r="CA387" t="str">
            <v>Triangular</v>
          </cell>
          <cell r="CB387">
            <v>1.4985332433333332</v>
          </cell>
          <cell r="CC387">
            <v>129.58006685641129</v>
          </cell>
          <cell r="CD387">
            <v>273.95166019361113</v>
          </cell>
          <cell r="CE387" t="str">
            <v>Triangular</v>
          </cell>
          <cell r="CF387">
            <v>7.6945361088194417</v>
          </cell>
          <cell r="CG387">
            <v>48.890395936374894</v>
          </cell>
          <cell r="CH387">
            <v>113.576258474375</v>
          </cell>
          <cell r="CI387" t="str">
            <v>Triangular</v>
          </cell>
          <cell r="CJ387">
            <v>7.6945361088194417</v>
          </cell>
          <cell r="CK387">
            <v>48.890395936374894</v>
          </cell>
          <cell r="CL387">
            <v>113.576258474375</v>
          </cell>
          <cell r="CM387" t="str">
            <v>Triangular</v>
          </cell>
          <cell r="CN387">
            <v>0</v>
          </cell>
          <cell r="CO387">
            <v>12.972530723350033</v>
          </cell>
          <cell r="CP387">
            <v>199.98784664999999</v>
          </cell>
          <cell r="CQ387" t="str">
            <v>Triangular</v>
          </cell>
          <cell r="CR387">
            <v>0</v>
          </cell>
          <cell r="CS387">
            <v>12.972530723350033</v>
          </cell>
          <cell r="CT387">
            <v>199.98784664999999</v>
          </cell>
          <cell r="CU387" t="str">
            <v>Triangular</v>
          </cell>
          <cell r="CV387">
            <v>1.7536307999999996</v>
          </cell>
          <cell r="CW387">
            <v>6.7504195301714338</v>
          </cell>
          <cell r="CX387">
            <v>13.903042399999999</v>
          </cell>
          <cell r="CY387" t="str">
            <v>Triangular</v>
          </cell>
          <cell r="CZ387">
            <v>1.7536307999999996</v>
          </cell>
          <cell r="DA387">
            <v>6.7504195301714338</v>
          </cell>
          <cell r="DB387">
            <v>13.903042399999999</v>
          </cell>
          <cell r="DC387" t="str">
            <v>Triangular</v>
          </cell>
          <cell r="DD387">
            <v>119.34205722750004</v>
          </cell>
          <cell r="DE387">
            <v>809.69941634690019</v>
          </cell>
          <cell r="DF387">
            <v>1626.0257727337489</v>
          </cell>
          <cell r="DG387" t="str">
            <v>Triangular</v>
          </cell>
          <cell r="DH387">
            <v>119.34205722750004</v>
          </cell>
          <cell r="DI387">
            <v>809.69941634690019</v>
          </cell>
          <cell r="DJ387">
            <v>1626.0257727337489</v>
          </cell>
          <cell r="DK387" t="str">
            <v>Triangular</v>
          </cell>
          <cell r="DL387">
            <v>7.5187249300000003</v>
          </cell>
          <cell r="DM387">
            <v>15.671684263990006</v>
          </cell>
          <cell r="DN387">
            <v>23.767879929999999</v>
          </cell>
          <cell r="DO387" t="str">
            <v>Triangular</v>
          </cell>
          <cell r="EB387">
            <v>351.57423018006023</v>
          </cell>
          <cell r="EC387">
            <v>514.48495051668203</v>
          </cell>
          <cell r="ED387">
            <v>717.65242450661538</v>
          </cell>
          <cell r="EE387" t="str">
            <v>Triangular</v>
          </cell>
        </row>
        <row r="388">
          <cell r="E388" t="str">
            <v>2_DEHYlg_N2O</v>
          </cell>
          <cell r="F388" t="str">
            <v>metric tonnes</v>
          </cell>
          <cell r="G388" t="e">
            <v>#NAME?</v>
          </cell>
          <cell r="H388">
            <v>2.5367516214285707E-2</v>
          </cell>
          <cell r="I388">
            <v>0.98860197894857094</v>
          </cell>
          <cell r="J388">
            <v>2.2901486387857148</v>
          </cell>
          <cell r="K388" t="str">
            <v>Triangular</v>
          </cell>
          <cell r="L388">
            <v>2.5367516214285707E-2</v>
          </cell>
          <cell r="M388">
            <v>0.98860197894857094</v>
          </cell>
          <cell r="N388">
            <v>2.2901486387857148</v>
          </cell>
          <cell r="O388" t="str">
            <v>Triangular</v>
          </cell>
          <cell r="P388">
            <v>3.1028357432432425E-3</v>
          </cell>
          <cell r="Q388">
            <v>1.3949047859459449E-2</v>
          </cell>
          <cell r="R388">
            <v>4.5789003378378393E-2</v>
          </cell>
          <cell r="S388" t="str">
            <v>Triangular</v>
          </cell>
          <cell r="T388">
            <v>3.1028357432432425E-3</v>
          </cell>
          <cell r="U388">
            <v>1.3949047859459449E-2</v>
          </cell>
          <cell r="V388">
            <v>4.5789003378378393E-2</v>
          </cell>
          <cell r="W388" t="str">
            <v>Triangular</v>
          </cell>
          <cell r="X388">
            <v>3.1028357432432425E-3</v>
          </cell>
          <cell r="Y388">
            <v>1.3949047859459449E-2</v>
          </cell>
          <cell r="Z388">
            <v>4.5789003378378393E-2</v>
          </cell>
          <cell r="AA388" t="str">
            <v>Triangular</v>
          </cell>
          <cell r="AB388">
            <v>2.7740000000000002E-4</v>
          </cell>
          <cell r="AC388">
            <v>5.896409146000002E-2</v>
          </cell>
          <cell r="AD388">
            <v>0.20485033999999999</v>
          </cell>
          <cell r="AE388" t="str">
            <v>Triangular</v>
          </cell>
          <cell r="AF388">
            <v>2.7740000000000002E-4</v>
          </cell>
          <cell r="AG388">
            <v>5.896409146000002E-2</v>
          </cell>
          <cell r="AH388">
            <v>0.20485033999999999</v>
          </cell>
          <cell r="AI388" t="str">
            <v>Triangular</v>
          </cell>
          <cell r="AJ388">
            <v>2.7740000000000002E-4</v>
          </cell>
          <cell r="AK388">
            <v>5.896409146000002E-2</v>
          </cell>
          <cell r="AL388">
            <v>0.20485033999999999</v>
          </cell>
          <cell r="AM388" t="str">
            <v>Triangular</v>
          </cell>
          <cell r="AN388">
            <v>4.5355454545454557E-4</v>
          </cell>
          <cell r="AO388">
            <v>2.7175615545454563E-3</v>
          </cell>
          <cell r="AP388">
            <v>5.9899238636363624E-3</v>
          </cell>
          <cell r="AQ388" t="str">
            <v>Triangular</v>
          </cell>
          <cell r="AR388">
            <v>4.5355454545454557E-4</v>
          </cell>
          <cell r="AS388">
            <v>2.7175615545454563E-3</v>
          </cell>
          <cell r="AT388">
            <v>5.9899238636363624E-3</v>
          </cell>
          <cell r="AU388" t="str">
            <v>Triangular</v>
          </cell>
          <cell r="AV388">
            <v>4.5355454545454557E-4</v>
          </cell>
          <cell r="AW388">
            <v>2.7175615545454563E-3</v>
          </cell>
          <cell r="AX388">
            <v>5.9899238636363624E-3</v>
          </cell>
          <cell r="AY388" t="str">
            <v>Triangular</v>
          </cell>
          <cell r="AZ388">
            <v>1.1217307692307696E-5</v>
          </cell>
          <cell r="BA388">
            <v>2.6314030769230813E-4</v>
          </cell>
          <cell r="BB388">
            <v>6.0929230769230772E-4</v>
          </cell>
          <cell r="BC388" t="str">
            <v>Triangular</v>
          </cell>
          <cell r="BD388">
            <v>1.1217307692307696E-5</v>
          </cell>
          <cell r="BE388">
            <v>2.6314030769230813E-4</v>
          </cell>
          <cell r="BF388">
            <v>6.0929230769230772E-4</v>
          </cell>
          <cell r="BG388" t="str">
            <v>Triangular</v>
          </cell>
          <cell r="BH388">
            <v>1.4285714285714287E-4</v>
          </cell>
          <cell r="BI388">
            <v>4.1027690857142959E-3</v>
          </cell>
          <cell r="BJ388">
            <v>8.8445714285714291E-3</v>
          </cell>
          <cell r="BK388" t="str">
            <v>Triangular</v>
          </cell>
          <cell r="BL388">
            <v>9.3648518750000017E-3</v>
          </cell>
          <cell r="BM388">
            <v>1.7183398069999981E-2</v>
          </cell>
          <cell r="BN388">
            <v>2.6574899874999999E-2</v>
          </cell>
          <cell r="BO388" t="str">
            <v>Triangular</v>
          </cell>
          <cell r="BP388">
            <v>9.3648518750000017E-3</v>
          </cell>
          <cell r="BQ388">
            <v>1.7183398069999981E-2</v>
          </cell>
          <cell r="BR388">
            <v>2.6574899874999999E-2</v>
          </cell>
          <cell r="BS388" t="str">
            <v>Triangular</v>
          </cell>
          <cell r="BT388">
            <v>9.3648518750000017E-3</v>
          </cell>
          <cell r="BU388">
            <v>1.7183398069999981E-2</v>
          </cell>
          <cell r="BV388">
            <v>2.6574899874999999E-2</v>
          </cell>
          <cell r="BW388" t="str">
            <v>Triangular</v>
          </cell>
          <cell r="BX388">
            <v>1.16E-3</v>
          </cell>
          <cell r="BY388">
            <v>4.6356613499999953E-3</v>
          </cell>
          <cell r="BZ388">
            <v>9.0775790624999988E-3</v>
          </cell>
          <cell r="CA388" t="str">
            <v>Triangular</v>
          </cell>
          <cell r="CB388">
            <v>0</v>
          </cell>
          <cell r="CC388">
            <v>9.5189907777777345E-4</v>
          </cell>
          <cell r="CD388">
            <v>2.7339777777777778E-3</v>
          </cell>
          <cell r="CE388" t="str">
            <v>Triangular</v>
          </cell>
          <cell r="CF388">
            <v>8.4712638888888908E-5</v>
          </cell>
          <cell r="CG388">
            <v>1.0973824138888876E-2</v>
          </cell>
          <cell r="CH388">
            <v>3.6967792986111095E-2</v>
          </cell>
          <cell r="CI388" t="str">
            <v>Triangular</v>
          </cell>
          <cell r="CJ388">
            <v>8.4712638888888908E-5</v>
          </cell>
          <cell r="CK388">
            <v>1.0973824138888876E-2</v>
          </cell>
          <cell r="CL388">
            <v>3.6967792986111095E-2</v>
          </cell>
          <cell r="CM388" t="str">
            <v>Triangular</v>
          </cell>
          <cell r="CN388">
            <v>0</v>
          </cell>
          <cell r="CO388">
            <v>3.5416439999999761E-4</v>
          </cell>
          <cell r="CP388">
            <v>9.5620000000000004E-4</v>
          </cell>
          <cell r="CQ388" t="str">
            <v>Triangular</v>
          </cell>
          <cell r="CR388">
            <v>0</v>
          </cell>
          <cell r="CS388">
            <v>3.5416439999999761E-4</v>
          </cell>
          <cell r="CT388">
            <v>9.5620000000000004E-4</v>
          </cell>
          <cell r="CU388" t="str">
            <v>Triangular</v>
          </cell>
          <cell r="CV388">
            <v>5.6750000000000024E-5</v>
          </cell>
          <cell r="CW388">
            <v>4.4247375857142876E-3</v>
          </cell>
          <cell r="CX388">
            <v>8.6195000000000004E-3</v>
          </cell>
          <cell r="CY388" t="str">
            <v>Triangular</v>
          </cell>
          <cell r="CZ388">
            <v>5.6750000000000024E-5</v>
          </cell>
          <cell r="DA388">
            <v>4.4247375857142876E-3</v>
          </cell>
          <cell r="DB388">
            <v>8.6195000000000004E-3</v>
          </cell>
          <cell r="DC388" t="str">
            <v>Triangular</v>
          </cell>
          <cell r="DD388">
            <v>4.7270999999999999E-4</v>
          </cell>
          <cell r="DE388">
            <v>1.7542268100000039E-3</v>
          </cell>
          <cell r="DF388">
            <v>3.3089699999999992E-3</v>
          </cell>
          <cell r="DG388" t="str">
            <v>Triangular</v>
          </cell>
          <cell r="DH388">
            <v>4.7270999999999999E-4</v>
          </cell>
          <cell r="DI388">
            <v>1.7542268100000039E-3</v>
          </cell>
          <cell r="DJ388">
            <v>3.3089699999999992E-3</v>
          </cell>
          <cell r="DK388" t="str">
            <v>Triangular</v>
          </cell>
          <cell r="DL388">
            <v>1.3513500000000001E-3</v>
          </cell>
          <cell r="DM388">
            <v>2.4388644900000009E-3</v>
          </cell>
          <cell r="DN388">
            <v>3.4350717499999992E-3</v>
          </cell>
          <cell r="DO388" t="str">
            <v>Triangular</v>
          </cell>
          <cell r="EB388">
            <v>6.4225962079037857E-2</v>
          </cell>
          <cell r="EC388">
            <v>0.21210999282714776</v>
          </cell>
          <cell r="ED388">
            <v>0.44720865884879724</v>
          </cell>
          <cell r="EE388" t="str">
            <v>Triangular</v>
          </cell>
        </row>
        <row r="389">
          <cell r="E389" t="str">
            <v>2_DEHYlg_sent</v>
          </cell>
          <cell r="F389" t="str">
            <v>MMscfd</v>
          </cell>
          <cell r="G389" t="e">
            <v>#NAME?</v>
          </cell>
          <cell r="H389">
            <v>32.000177745363736</v>
          </cell>
          <cell r="I389">
            <v>42.027834011164309</v>
          </cell>
          <cell r="J389">
            <v>51.758495523078224</v>
          </cell>
          <cell r="K389" t="str">
            <v>Triangular</v>
          </cell>
          <cell r="L389">
            <v>32.000177745363736</v>
          </cell>
          <cell r="M389">
            <v>42.027834011164309</v>
          </cell>
          <cell r="N389">
            <v>51.758495523078224</v>
          </cell>
          <cell r="O389" t="str">
            <v>Triangular</v>
          </cell>
          <cell r="P389">
            <v>16.615381389407389</v>
          </cell>
          <cell r="Q389">
            <v>21.396105499584444</v>
          </cell>
          <cell r="R389">
            <v>26.737711177449231</v>
          </cell>
          <cell r="S389" t="str">
            <v>Triangular</v>
          </cell>
          <cell r="T389">
            <v>16.615381389407389</v>
          </cell>
          <cell r="U389">
            <v>21.396105499584444</v>
          </cell>
          <cell r="V389">
            <v>26.737711177449231</v>
          </cell>
          <cell r="W389" t="str">
            <v>Triangular</v>
          </cell>
          <cell r="X389">
            <v>16.615381389407389</v>
          </cell>
          <cell r="Y389">
            <v>21.396105499584444</v>
          </cell>
          <cell r="Z389">
            <v>26.737711177449231</v>
          </cell>
          <cell r="AA389" t="str">
            <v>Triangular</v>
          </cell>
          <cell r="AB389">
            <v>2.8033526086956524</v>
          </cell>
          <cell r="AC389">
            <v>7.5573859273913078</v>
          </cell>
          <cell r="AD389">
            <v>15.178441673913044</v>
          </cell>
          <cell r="AE389" t="str">
            <v>Triangular</v>
          </cell>
          <cell r="AF389">
            <v>2.8033526086956524</v>
          </cell>
          <cell r="AG389">
            <v>7.5573859273913078</v>
          </cell>
          <cell r="AH389">
            <v>15.178441673913044</v>
          </cell>
          <cell r="AI389" t="str">
            <v>Triangular</v>
          </cell>
          <cell r="AJ389">
            <v>2.8033526086956524</v>
          </cell>
          <cell r="AK389">
            <v>7.5573859273913078</v>
          </cell>
          <cell r="AL389">
            <v>15.178441673913044</v>
          </cell>
          <cell r="AM389" t="str">
            <v>Triangular</v>
          </cell>
          <cell r="AN389">
            <v>4.7600903250976954</v>
          </cell>
          <cell r="AO389">
            <v>11.162685929741627</v>
          </cell>
          <cell r="AP389">
            <v>19.021446541411901</v>
          </cell>
          <cell r="AQ389" t="str">
            <v>Triangular</v>
          </cell>
          <cell r="AR389">
            <v>4.7600903250976954</v>
          </cell>
          <cell r="AS389">
            <v>11.162685929741627</v>
          </cell>
          <cell r="AT389">
            <v>19.021446541411901</v>
          </cell>
          <cell r="AU389" t="str">
            <v>Triangular</v>
          </cell>
          <cell r="AV389">
            <v>4.7600903250976954</v>
          </cell>
          <cell r="AW389">
            <v>11.162685929741627</v>
          </cell>
          <cell r="AX389">
            <v>19.021446541411901</v>
          </cell>
          <cell r="AY389" t="str">
            <v>Triangular</v>
          </cell>
          <cell r="AZ389">
            <v>4.1681292204423546</v>
          </cell>
          <cell r="BA389">
            <v>7.8894393859309364</v>
          </cell>
          <cell r="BB389">
            <v>11.838631691350241</v>
          </cell>
          <cell r="BC389" t="str">
            <v>Triangular</v>
          </cell>
          <cell r="BD389">
            <v>4.1681292204423546</v>
          </cell>
          <cell r="BE389">
            <v>7.8894393859309364</v>
          </cell>
          <cell r="BF389">
            <v>11.838631691350241</v>
          </cell>
          <cell r="BG389" t="str">
            <v>Triangular</v>
          </cell>
          <cell r="BH389">
            <v>4.928657142857138</v>
          </cell>
          <cell r="BI389">
            <v>10.552380099999983</v>
          </cell>
          <cell r="BJ389">
            <v>16.071828571428558</v>
          </cell>
          <cell r="BK389" t="str">
            <v>Triangular</v>
          </cell>
          <cell r="BL389">
            <v>8.6772388889488585</v>
          </cell>
          <cell r="BM389">
            <v>13.003710138370291</v>
          </cell>
          <cell r="BN389">
            <v>18.2191892706443</v>
          </cell>
          <cell r="BO389" t="str">
            <v>Triangular</v>
          </cell>
          <cell r="BP389">
            <v>8.6772388889488585</v>
          </cell>
          <cell r="BQ389">
            <v>13.003710138370291</v>
          </cell>
          <cell r="BR389">
            <v>18.2191892706443</v>
          </cell>
          <cell r="BS389" t="str">
            <v>Triangular</v>
          </cell>
          <cell r="BT389">
            <v>8.6772388889488585</v>
          </cell>
          <cell r="BU389">
            <v>13.003710138370291</v>
          </cell>
          <cell r="BV389">
            <v>18.2191892706443</v>
          </cell>
          <cell r="BW389" t="str">
            <v>Triangular</v>
          </cell>
          <cell r="BX389">
            <v>7.6396215277777788</v>
          </cell>
          <cell r="BY389">
            <v>15.716511899575984</v>
          </cell>
          <cell r="BZ389">
            <v>24.933714608134917</v>
          </cell>
          <cell r="CA389" t="str">
            <v>Triangular</v>
          </cell>
          <cell r="CB389">
            <v>3.260051046958333</v>
          </cell>
          <cell r="CC389">
            <v>9.5063998796177938</v>
          </cell>
          <cell r="CD389">
            <v>16.565539240402043</v>
          </cell>
          <cell r="CE389" t="str">
            <v>Triangular</v>
          </cell>
          <cell r="CF389">
            <v>53.824724897169027</v>
          </cell>
          <cell r="CG389">
            <v>70.228304823605342</v>
          </cell>
          <cell r="CH389">
            <v>86.241296999740214</v>
          </cell>
          <cell r="CI389" t="str">
            <v>Triangular</v>
          </cell>
          <cell r="CJ389">
            <v>53.824724897169027</v>
          </cell>
          <cell r="CK389">
            <v>70.228304823605342</v>
          </cell>
          <cell r="CL389">
            <v>86.241296999740214</v>
          </cell>
          <cell r="CM389" t="str">
            <v>Triangular</v>
          </cell>
          <cell r="CN389">
            <v>3.6574062500000006</v>
          </cell>
          <cell r="CO389">
            <v>85.918915317307679</v>
          </cell>
          <cell r="CP389">
            <v>210.01015625000002</v>
          </cell>
          <cell r="CQ389" t="str">
            <v>Triangular</v>
          </cell>
          <cell r="CR389">
            <v>3.6574062500000006</v>
          </cell>
          <cell r="CS389">
            <v>85.918915317307679</v>
          </cell>
          <cell r="CT389">
            <v>210.01015625000002</v>
          </cell>
          <cell r="CU389" t="str">
            <v>Triangular</v>
          </cell>
          <cell r="CV389">
            <v>18.214042857142857</v>
          </cell>
          <cell r="CW389">
            <v>34.798068958196666</v>
          </cell>
          <cell r="CX389">
            <v>54.50714285714286</v>
          </cell>
          <cell r="CY389" t="str">
            <v>Triangular</v>
          </cell>
          <cell r="CZ389">
            <v>18.214042857142857</v>
          </cell>
          <cell r="DA389">
            <v>34.798068958196666</v>
          </cell>
          <cell r="DB389">
            <v>54.50714285714286</v>
          </cell>
          <cell r="DC389" t="str">
            <v>Triangular</v>
          </cell>
          <cell r="DD389">
            <v>6.9395087511230908</v>
          </cell>
          <cell r="DE389">
            <v>9.2732626460058043</v>
          </cell>
          <cell r="DF389">
            <v>11.548684972247178</v>
          </cell>
          <cell r="DG389" t="str">
            <v>Triangular</v>
          </cell>
          <cell r="DH389">
            <v>6.9395087511230908</v>
          </cell>
          <cell r="DI389">
            <v>9.2732626460058043</v>
          </cell>
          <cell r="DJ389">
            <v>11.548684972247178</v>
          </cell>
          <cell r="DK389" t="str">
            <v>Triangular</v>
          </cell>
          <cell r="DL389">
            <v>21.447155825227274</v>
          </cell>
          <cell r="DM389">
            <v>37.512499029544074</v>
          </cell>
          <cell r="DN389">
            <v>53.268027168181824</v>
          </cell>
          <cell r="DO389" t="str">
            <v>Triangular</v>
          </cell>
          <cell r="EB389">
            <v>54.95040444121009</v>
          </cell>
          <cell r="EC389">
            <v>69.070946372299375</v>
          </cell>
          <cell r="ED389">
            <v>84.104290912982179</v>
          </cell>
          <cell r="EE389" t="str">
            <v>Triangular</v>
          </cell>
        </row>
        <row r="390">
          <cell r="E390" t="str">
            <v>2_DEHY_flare_rate</v>
          </cell>
          <cell r="G390" t="e">
            <v>#NAME?</v>
          </cell>
          <cell r="H390">
            <v>0.42857142857142855</v>
          </cell>
          <cell r="I390">
            <v>0.59154285714285715</v>
          </cell>
          <cell r="J390">
            <v>0.74285714285714288</v>
          </cell>
          <cell r="K390" t="str">
            <v>Triangular</v>
          </cell>
          <cell r="L390">
            <v>0.42857142857142855</v>
          </cell>
          <cell r="M390">
            <v>0.59154285714285715</v>
          </cell>
          <cell r="N390">
            <v>0.74285714285714288</v>
          </cell>
          <cell r="O390" t="str">
            <v>Triangular</v>
          </cell>
          <cell r="P390">
            <v>0.83621621621621622</v>
          </cell>
          <cell r="Q390">
            <v>0.92831405968468583</v>
          </cell>
          <cell r="R390">
            <v>0.99887536599099103</v>
          </cell>
          <cell r="S390" t="str">
            <v>Triangular</v>
          </cell>
          <cell r="T390">
            <v>0.83621621621621622</v>
          </cell>
          <cell r="U390">
            <v>0.92831405968468583</v>
          </cell>
          <cell r="V390">
            <v>0.99887536599099103</v>
          </cell>
          <cell r="W390" t="str">
            <v>Triangular</v>
          </cell>
          <cell r="X390">
            <v>0.83621621621621622</v>
          </cell>
          <cell r="Y390">
            <v>0.92831405968468583</v>
          </cell>
          <cell r="Z390">
            <v>0.99887536599099103</v>
          </cell>
          <cell r="AA390" t="str">
            <v>Triangular</v>
          </cell>
          <cell r="AB390">
            <v>0.1</v>
          </cell>
          <cell r="AC390">
            <v>0.42776800000000026</v>
          </cell>
          <cell r="AD390">
            <v>0.7</v>
          </cell>
          <cell r="AE390" t="str">
            <v>Triangular</v>
          </cell>
          <cell r="AF390">
            <v>0.1</v>
          </cell>
          <cell r="AG390">
            <v>0.42776800000000026</v>
          </cell>
          <cell r="AH390">
            <v>0.7</v>
          </cell>
          <cell r="AI390" t="str">
            <v>Triangular</v>
          </cell>
          <cell r="AJ390">
            <v>0.1</v>
          </cell>
          <cell r="AK390">
            <v>0.42776800000000026</v>
          </cell>
          <cell r="AL390">
            <v>0.7</v>
          </cell>
          <cell r="AM390" t="str">
            <v>Triangular</v>
          </cell>
          <cell r="AN390">
            <v>0</v>
          </cell>
          <cell r="AO390">
            <v>0.24263636363636656</v>
          </cell>
          <cell r="AP390">
            <v>0.54545454545454541</v>
          </cell>
          <cell r="AQ390" t="str">
            <v>Triangular</v>
          </cell>
          <cell r="AR390">
            <v>0</v>
          </cell>
          <cell r="AS390">
            <v>0.24263636363636656</v>
          </cell>
          <cell r="AT390">
            <v>0.54545454545454541</v>
          </cell>
          <cell r="AU390" t="str">
            <v>Triangular</v>
          </cell>
          <cell r="AV390">
            <v>0</v>
          </cell>
          <cell r="AW390">
            <v>0.24263636363636656</v>
          </cell>
          <cell r="AX390">
            <v>0.54545454545454541</v>
          </cell>
          <cell r="AY390" t="str">
            <v>Triangular</v>
          </cell>
          <cell r="AZ390">
            <v>0</v>
          </cell>
          <cell r="BA390">
            <v>0.12846153846153979</v>
          </cell>
          <cell r="BB390">
            <v>0.30769230769230771</v>
          </cell>
          <cell r="BC390" t="str">
            <v>Triangular</v>
          </cell>
          <cell r="BD390">
            <v>0</v>
          </cell>
          <cell r="BE390">
            <v>0.12846153846153979</v>
          </cell>
          <cell r="BF390">
            <v>0.30769230769230771</v>
          </cell>
          <cell r="BG390" t="str">
            <v>Triangular</v>
          </cell>
          <cell r="BH390">
            <v>0</v>
          </cell>
          <cell r="BI390">
            <v>0.25642857142856917</v>
          </cell>
          <cell r="BJ390">
            <v>0.5714285714285714</v>
          </cell>
          <cell r="BK390" t="str">
            <v>Triangular</v>
          </cell>
          <cell r="BL390">
            <v>0.45</v>
          </cell>
          <cell r="BM390">
            <v>0.67579999999999885</v>
          </cell>
          <cell r="BN390">
            <v>0.85</v>
          </cell>
          <cell r="BO390" t="str">
            <v>Triangular</v>
          </cell>
          <cell r="BP390">
            <v>0.45</v>
          </cell>
          <cell r="BQ390">
            <v>0.67579999999999885</v>
          </cell>
          <cell r="BR390">
            <v>0.85</v>
          </cell>
          <cell r="BS390" t="str">
            <v>Triangular</v>
          </cell>
          <cell r="BT390">
            <v>0.45</v>
          </cell>
          <cell r="BU390">
            <v>0.67579999999999885</v>
          </cell>
          <cell r="BV390">
            <v>0.85</v>
          </cell>
          <cell r="BW390" t="str">
            <v>Triangular</v>
          </cell>
          <cell r="BX390">
            <v>0</v>
          </cell>
          <cell r="BY390">
            <v>0.24037500000000001</v>
          </cell>
          <cell r="BZ390">
            <v>0.5</v>
          </cell>
          <cell r="CA390" t="str">
            <v>Triangular</v>
          </cell>
          <cell r="CB390">
            <v>0</v>
          </cell>
          <cell r="CC390">
            <v>0.10188888888888994</v>
          </cell>
          <cell r="CD390">
            <v>0.33333333333333331</v>
          </cell>
          <cell r="CE390" t="str">
            <v>Triangular</v>
          </cell>
          <cell r="CF390">
            <v>0.8851795634920635</v>
          </cell>
          <cell r="CG390">
            <v>0.9549109325396834</v>
          </cell>
          <cell r="CH390">
            <v>0.99944444444444458</v>
          </cell>
          <cell r="CI390" t="str">
            <v>Triangular</v>
          </cell>
          <cell r="CJ390">
            <v>0.8851795634920635</v>
          </cell>
          <cell r="CK390">
            <v>0.9549109325396834</v>
          </cell>
          <cell r="CL390">
            <v>0.99944444444444458</v>
          </cell>
          <cell r="CM390" t="str">
            <v>Triangular</v>
          </cell>
          <cell r="CN390">
            <v>0.25</v>
          </cell>
          <cell r="CO390">
            <v>0.60212500000000002</v>
          </cell>
          <cell r="CP390">
            <v>0.875</v>
          </cell>
          <cell r="CQ390" t="str">
            <v>Triangular</v>
          </cell>
          <cell r="CR390">
            <v>0.25</v>
          </cell>
          <cell r="CS390">
            <v>0.60212500000000002</v>
          </cell>
          <cell r="CT390">
            <v>0.875</v>
          </cell>
          <cell r="CU390" t="str">
            <v>Triangular</v>
          </cell>
          <cell r="CV390">
            <v>0.71355357142857145</v>
          </cell>
          <cell r="CW390">
            <v>0.9476092857142836</v>
          </cell>
          <cell r="CX390">
            <v>0.99928571428571433</v>
          </cell>
          <cell r="CY390" t="str">
            <v>Triangular</v>
          </cell>
          <cell r="CZ390">
            <v>0.71355357142857145</v>
          </cell>
          <cell r="DA390">
            <v>0.9476092857142836</v>
          </cell>
          <cell r="DB390">
            <v>0.99928571428571433</v>
          </cell>
          <cell r="DC390" t="str">
            <v>Triangular</v>
          </cell>
          <cell r="DD390">
            <v>0</v>
          </cell>
          <cell r="DE390">
            <v>0.10079999999999983</v>
          </cell>
          <cell r="DF390">
            <v>0.3</v>
          </cell>
          <cell r="DG390" t="str">
            <v>Triangular</v>
          </cell>
          <cell r="DH390">
            <v>0</v>
          </cell>
          <cell r="DI390">
            <v>0.10079999999999983</v>
          </cell>
          <cell r="DJ390">
            <v>0.3</v>
          </cell>
          <cell r="DK390" t="str">
            <v>Triangular</v>
          </cell>
          <cell r="DL390">
            <v>0.4</v>
          </cell>
          <cell r="DM390">
            <v>0.70570000000000099</v>
          </cell>
          <cell r="DN390">
            <v>1</v>
          </cell>
          <cell r="DO390" t="str">
            <v>Triangular</v>
          </cell>
          <cell r="EB390">
            <v>1</v>
          </cell>
          <cell r="EC390">
            <v>1</v>
          </cell>
          <cell r="ED390">
            <v>1</v>
          </cell>
          <cell r="EE390" t="str">
            <v>Triangular</v>
          </cell>
        </row>
        <row r="391">
          <cell r="E391" t="str">
            <v>2_DEHY_flare_eff</v>
          </cell>
          <cell r="G391" t="e">
            <v>#NAME?</v>
          </cell>
          <cell r="H391">
            <v>0.41806835269993176</v>
          </cell>
          <cell r="I391">
            <v>0.57762312645249458</v>
          </cell>
          <cell r="J391">
            <v>0.72620676691729347</v>
          </cell>
          <cell r="K391" t="str">
            <v>Triangular</v>
          </cell>
          <cell r="L391">
            <v>0.41806835269993176</v>
          </cell>
          <cell r="M391">
            <v>0.57762312645249458</v>
          </cell>
          <cell r="N391">
            <v>0.72620676691729347</v>
          </cell>
          <cell r="O391" t="str">
            <v>Triangular</v>
          </cell>
          <cell r="P391">
            <v>0.82108108108108091</v>
          </cell>
          <cell r="Q391">
            <v>0.91094972972972499</v>
          </cell>
          <cell r="R391">
            <v>0.97999999999999954</v>
          </cell>
          <cell r="S391" t="str">
            <v>Triangular</v>
          </cell>
          <cell r="T391">
            <v>0.82108108108108091</v>
          </cell>
          <cell r="U391">
            <v>0.91094972972972499</v>
          </cell>
          <cell r="V391">
            <v>0.97999999999999954</v>
          </cell>
          <cell r="W391" t="str">
            <v>Triangular</v>
          </cell>
          <cell r="X391">
            <v>0.82108108108108091</v>
          </cell>
          <cell r="Y391">
            <v>0.91094972972972499</v>
          </cell>
          <cell r="Z391">
            <v>0.97999999999999954</v>
          </cell>
          <cell r="AA391" t="str">
            <v>Triangular</v>
          </cell>
          <cell r="AB391">
            <v>9.8000000000000004E-2</v>
          </cell>
          <cell r="AC391">
            <v>0.41214119999999826</v>
          </cell>
          <cell r="AD391">
            <v>0.67500000000000004</v>
          </cell>
          <cell r="AE391" t="str">
            <v>Triangular</v>
          </cell>
          <cell r="AF391">
            <v>9.8000000000000004E-2</v>
          </cell>
          <cell r="AG391">
            <v>0.41214119999999826</v>
          </cell>
          <cell r="AH391">
            <v>0.67500000000000004</v>
          </cell>
          <cell r="AI391" t="str">
            <v>Triangular</v>
          </cell>
          <cell r="AJ391">
            <v>9.8000000000000004E-2</v>
          </cell>
          <cell r="AK391">
            <v>0.41214119999999826</v>
          </cell>
          <cell r="AL391">
            <v>0.67500000000000004</v>
          </cell>
          <cell r="AM391" t="str">
            <v>Triangular</v>
          </cell>
          <cell r="AN391">
            <v>0</v>
          </cell>
          <cell r="AO391">
            <v>0.2377836363636382</v>
          </cell>
          <cell r="AP391">
            <v>0.53454545454545466</v>
          </cell>
          <cell r="AQ391" t="str">
            <v>Triangular</v>
          </cell>
          <cell r="AR391">
            <v>0</v>
          </cell>
          <cell r="AS391">
            <v>0.2377836363636382</v>
          </cell>
          <cell r="AT391">
            <v>0.53454545454545466</v>
          </cell>
          <cell r="AU391" t="str">
            <v>Triangular</v>
          </cell>
          <cell r="AV391">
            <v>0</v>
          </cell>
          <cell r="AW391">
            <v>0.2377836363636382</v>
          </cell>
          <cell r="AX391">
            <v>0.53454545454545466</v>
          </cell>
          <cell r="AY391" t="str">
            <v>Triangular</v>
          </cell>
          <cell r="AZ391">
            <v>0</v>
          </cell>
          <cell r="BA391">
            <v>0.12589230769230814</v>
          </cell>
          <cell r="BB391">
            <v>0.30153846153846159</v>
          </cell>
          <cell r="BC391" t="str">
            <v>Triangular</v>
          </cell>
          <cell r="BD391">
            <v>0</v>
          </cell>
          <cell r="BE391">
            <v>0.12589230769230814</v>
          </cell>
          <cell r="BF391">
            <v>0.30153846153846159</v>
          </cell>
          <cell r="BG391" t="str">
            <v>Triangular</v>
          </cell>
          <cell r="BH391">
            <v>0</v>
          </cell>
          <cell r="BI391">
            <v>0.25129999999999741</v>
          </cell>
          <cell r="BJ391">
            <v>0.56000000000000016</v>
          </cell>
          <cell r="BK391" t="str">
            <v>Triangular</v>
          </cell>
          <cell r="BL391">
            <v>0.44100000000000011</v>
          </cell>
          <cell r="BM391">
            <v>0.66218935483871033</v>
          </cell>
          <cell r="BN391">
            <v>0.83300000000000018</v>
          </cell>
          <cell r="BO391" t="str">
            <v>Triangular</v>
          </cell>
          <cell r="BP391">
            <v>0.44100000000000011</v>
          </cell>
          <cell r="BQ391">
            <v>0.66218935483871033</v>
          </cell>
          <cell r="BR391">
            <v>0.83300000000000018</v>
          </cell>
          <cell r="BS391" t="str">
            <v>Triangular</v>
          </cell>
          <cell r="BT391">
            <v>0.44100000000000011</v>
          </cell>
          <cell r="BU391">
            <v>0.66218935483871033</v>
          </cell>
          <cell r="BV391">
            <v>0.83300000000000018</v>
          </cell>
          <cell r="BW391" t="str">
            <v>Triangular</v>
          </cell>
          <cell r="BX391">
            <v>0</v>
          </cell>
          <cell r="BY391">
            <v>0.22838750000000158</v>
          </cell>
          <cell r="BZ391">
            <v>0.49</v>
          </cell>
          <cell r="CA391" t="str">
            <v>Triangular</v>
          </cell>
          <cell r="CB391">
            <v>0</v>
          </cell>
          <cell r="CC391">
            <v>9.9851111111110905E-2</v>
          </cell>
          <cell r="CD391">
            <v>0.32666666666666666</v>
          </cell>
          <cell r="CE391" t="str">
            <v>Triangular</v>
          </cell>
          <cell r="CF391">
            <v>0.86692569444444467</v>
          </cell>
          <cell r="CG391">
            <v>0.93667788888888981</v>
          </cell>
          <cell r="CH391">
            <v>0.98</v>
          </cell>
          <cell r="CI391" t="str">
            <v>Triangular</v>
          </cell>
          <cell r="CJ391">
            <v>0.86692569444444467</v>
          </cell>
          <cell r="CK391">
            <v>0.93667788888888981</v>
          </cell>
          <cell r="CL391">
            <v>0.98</v>
          </cell>
          <cell r="CM391" t="str">
            <v>Triangular</v>
          </cell>
          <cell r="CN391">
            <v>0.24500000000000005</v>
          </cell>
          <cell r="CO391">
            <v>0.59008250000000428</v>
          </cell>
          <cell r="CP391">
            <v>0.85750000000000026</v>
          </cell>
          <cell r="CQ391" t="str">
            <v>Triangular</v>
          </cell>
          <cell r="CR391">
            <v>0.24500000000000005</v>
          </cell>
          <cell r="CS391">
            <v>0.59008250000000428</v>
          </cell>
          <cell r="CT391">
            <v>0.85750000000000026</v>
          </cell>
          <cell r="CU391" t="str">
            <v>Triangular</v>
          </cell>
          <cell r="CV391">
            <v>0.6855714285714285</v>
          </cell>
          <cell r="CW391">
            <v>0.91048700000000404</v>
          </cell>
          <cell r="CX391">
            <v>0.96557142857142864</v>
          </cell>
          <cell r="CY391" t="str">
            <v>Triangular</v>
          </cell>
          <cell r="CZ391">
            <v>0.6855714285714285</v>
          </cell>
          <cell r="DA391">
            <v>0.91048700000000404</v>
          </cell>
          <cell r="DB391">
            <v>0.96557142857142864</v>
          </cell>
          <cell r="DC391" t="str">
            <v>Triangular</v>
          </cell>
          <cell r="DD391">
            <v>0</v>
          </cell>
          <cell r="DE391">
            <v>9.577199999999926E-2</v>
          </cell>
          <cell r="DF391">
            <v>0.28499999999999998</v>
          </cell>
          <cell r="DG391" t="str">
            <v>Triangular</v>
          </cell>
          <cell r="DH391">
            <v>0</v>
          </cell>
          <cell r="DI391">
            <v>9.577199999999926E-2</v>
          </cell>
          <cell r="DJ391">
            <v>0.28499999999999998</v>
          </cell>
          <cell r="DK391" t="str">
            <v>Triangular</v>
          </cell>
          <cell r="DL391">
            <v>0.38533333333333336</v>
          </cell>
          <cell r="DM391">
            <v>0.67897533333333415</v>
          </cell>
          <cell r="DN391">
            <v>0.95472499999999993</v>
          </cell>
          <cell r="DO391" t="str">
            <v>Triangular</v>
          </cell>
          <cell r="EB391">
            <v>0.98</v>
          </cell>
          <cell r="EC391">
            <v>0.98</v>
          </cell>
          <cell r="ED391">
            <v>0.98</v>
          </cell>
          <cell r="EE391" t="str">
            <v>Triangular</v>
          </cell>
        </row>
        <row r="392">
          <cell r="E392" t="str">
            <v>2_AGR_CO2</v>
          </cell>
          <cell r="F392" t="str">
            <v>metric tonnes</v>
          </cell>
          <cell r="G392" t="e">
            <v>#NAME?</v>
          </cell>
          <cell r="H392">
            <v>0</v>
          </cell>
          <cell r="I392">
            <v>102.32753914285563</v>
          </cell>
          <cell r="J392">
            <v>240.54428571428571</v>
          </cell>
          <cell r="K392" t="str">
            <v>Triangular</v>
          </cell>
          <cell r="L392">
            <v>0</v>
          </cell>
          <cell r="M392">
            <v>102.32753914285563</v>
          </cell>
          <cell r="N392">
            <v>240.54428571428571</v>
          </cell>
          <cell r="O392" t="str">
            <v>Triangular</v>
          </cell>
          <cell r="P392">
            <v>1116.3311891891894</v>
          </cell>
          <cell r="Q392">
            <v>2731.3616413598688</v>
          </cell>
          <cell r="R392">
            <v>4593.8171331081076</v>
          </cell>
          <cell r="S392" t="str">
            <v>Triangular</v>
          </cell>
          <cell r="T392">
            <v>1116.3311891891894</v>
          </cell>
          <cell r="U392">
            <v>2731.3616413598688</v>
          </cell>
          <cell r="V392">
            <v>4593.8171331081076</v>
          </cell>
          <cell r="W392" t="str">
            <v>Triangular</v>
          </cell>
          <cell r="X392">
            <v>1116.3311891891894</v>
          </cell>
          <cell r="Y392">
            <v>2731.3616413598688</v>
          </cell>
          <cell r="Z392">
            <v>4593.8171331081076</v>
          </cell>
          <cell r="AA392" t="str">
            <v>Triangular</v>
          </cell>
          <cell r="AB392">
            <v>1155.594232639</v>
          </cell>
          <cell r="AC392">
            <v>3932.1659778065782</v>
          </cell>
          <cell r="AD392">
            <v>7611.3483941899995</v>
          </cell>
          <cell r="AE392" t="str">
            <v>Triangular</v>
          </cell>
          <cell r="AF392">
            <v>1155.594232639</v>
          </cell>
          <cell r="AG392">
            <v>3932.1659778065782</v>
          </cell>
          <cell r="AH392">
            <v>7611.3483941899995</v>
          </cell>
          <cell r="AI392" t="str">
            <v>Triangular</v>
          </cell>
          <cell r="AJ392">
            <v>1155.594232639</v>
          </cell>
          <cell r="AK392">
            <v>3932.1659778065782</v>
          </cell>
          <cell r="AL392">
            <v>7611.3483941899995</v>
          </cell>
          <cell r="AM392" t="str">
            <v>Triangular</v>
          </cell>
          <cell r="AN392">
            <v>0</v>
          </cell>
          <cell r="AO392">
            <v>387.80229029999822</v>
          </cell>
          <cell r="AP392">
            <v>988.75676181818187</v>
          </cell>
          <cell r="AQ392" t="str">
            <v>Triangular</v>
          </cell>
          <cell r="AR392">
            <v>0</v>
          </cell>
          <cell r="AS392">
            <v>387.80229029999822</v>
          </cell>
          <cell r="AT392">
            <v>988.75676181818187</v>
          </cell>
          <cell r="AU392" t="str">
            <v>Triangular</v>
          </cell>
          <cell r="AV392">
            <v>0</v>
          </cell>
          <cell r="AW392">
            <v>387.80229029999822</v>
          </cell>
          <cell r="AX392">
            <v>988.75676181818187</v>
          </cell>
          <cell r="AY392" t="str">
            <v>Triangular</v>
          </cell>
          <cell r="AZ392">
            <v>164.32004676923077</v>
          </cell>
          <cell r="BA392">
            <v>4119.3091049611012</v>
          </cell>
          <cell r="BB392">
            <v>10121.822284084617</v>
          </cell>
          <cell r="BC392" t="str">
            <v>Triangular</v>
          </cell>
          <cell r="BD392">
            <v>164.32004676923077</v>
          </cell>
          <cell r="BE392">
            <v>4119.3091049611012</v>
          </cell>
          <cell r="BF392">
            <v>10121.822284084617</v>
          </cell>
          <cell r="BG392" t="str">
            <v>Triangular</v>
          </cell>
          <cell r="BH392">
            <v>0</v>
          </cell>
          <cell r="BI392">
            <v>0</v>
          </cell>
          <cell r="BJ392">
            <v>0</v>
          </cell>
          <cell r="BK392" t="str">
            <v>Triangular</v>
          </cell>
          <cell r="BL392">
            <v>866.7594499999999</v>
          </cell>
          <cell r="BM392">
            <v>2369.9845351210033</v>
          </cell>
          <cell r="BN392">
            <v>4099.0721797499991</v>
          </cell>
          <cell r="BO392" t="str">
            <v>Triangular</v>
          </cell>
          <cell r="BP392">
            <v>866.7594499999999</v>
          </cell>
          <cell r="BQ392">
            <v>2369.9845351210033</v>
          </cell>
          <cell r="BR392">
            <v>4099.0721797499991</v>
          </cell>
          <cell r="BS392" t="str">
            <v>Triangular</v>
          </cell>
          <cell r="BT392">
            <v>866.7594499999999</v>
          </cell>
          <cell r="BU392">
            <v>2369.9845351210033</v>
          </cell>
          <cell r="BV392">
            <v>4099.0721797499991</v>
          </cell>
          <cell r="BW392" t="str">
            <v>Triangular</v>
          </cell>
          <cell r="BX392">
            <v>0</v>
          </cell>
          <cell r="BY392">
            <v>4520.7333575000011</v>
          </cell>
          <cell r="BZ392">
            <v>12569.69895</v>
          </cell>
          <cell r="CA392" t="str">
            <v>Triangular</v>
          </cell>
          <cell r="CB392">
            <v>0</v>
          </cell>
          <cell r="CC392">
            <v>1378.5769022622369</v>
          </cell>
          <cell r="CD392">
            <v>5350.2337733333334</v>
          </cell>
          <cell r="CE392" t="str">
            <v>Triangular</v>
          </cell>
          <cell r="CF392">
            <v>2325.0534727156937</v>
          </cell>
          <cell r="CG392">
            <v>39396.919123088715</v>
          </cell>
          <cell r="CH392">
            <v>123322.35373765569</v>
          </cell>
          <cell r="CI392" t="str">
            <v>Triangular</v>
          </cell>
          <cell r="CJ392">
            <v>2325.0534727156937</v>
          </cell>
          <cell r="CK392">
            <v>39396.919123088715</v>
          </cell>
          <cell r="CL392">
            <v>123322.35373765569</v>
          </cell>
          <cell r="CM392" t="str">
            <v>Triangular</v>
          </cell>
          <cell r="CN392">
            <v>0</v>
          </cell>
          <cell r="CO392">
            <v>0</v>
          </cell>
          <cell r="CP392">
            <v>0</v>
          </cell>
          <cell r="CQ392" t="str">
            <v>Triangular</v>
          </cell>
          <cell r="CR392">
            <v>0</v>
          </cell>
          <cell r="CS392">
            <v>0</v>
          </cell>
          <cell r="CT392">
            <v>0</v>
          </cell>
          <cell r="CU392" t="str">
            <v>Triangular</v>
          </cell>
          <cell r="CV392">
            <v>0</v>
          </cell>
          <cell r="CW392">
            <v>0</v>
          </cell>
          <cell r="CX392">
            <v>0</v>
          </cell>
          <cell r="CY392" t="str">
            <v>Triangular</v>
          </cell>
          <cell r="CZ392">
            <v>0</v>
          </cell>
          <cell r="DA392">
            <v>0</v>
          </cell>
          <cell r="DB392">
            <v>0</v>
          </cell>
          <cell r="DC392" t="str">
            <v>Triangular</v>
          </cell>
          <cell r="DD392">
            <v>0</v>
          </cell>
          <cell r="DE392">
            <v>0</v>
          </cell>
          <cell r="DF392">
            <v>0</v>
          </cell>
          <cell r="DG392" t="str">
            <v>Triangular</v>
          </cell>
          <cell r="DH392">
            <v>0</v>
          </cell>
          <cell r="DI392">
            <v>0</v>
          </cell>
          <cell r="DJ392">
            <v>0</v>
          </cell>
          <cell r="DK392" t="str">
            <v>Triangular</v>
          </cell>
          <cell r="DL392">
            <v>0</v>
          </cell>
          <cell r="DM392">
            <v>0</v>
          </cell>
          <cell r="DN392">
            <v>0</v>
          </cell>
          <cell r="DO392" t="str">
            <v>Triangular</v>
          </cell>
          <cell r="EB392">
            <v>1691.233294006616</v>
          </cell>
          <cell r="EC392">
            <v>10151.268311322721</v>
          </cell>
          <cell r="ED392">
            <v>23638.663325037567</v>
          </cell>
          <cell r="EE392" t="str">
            <v>Triangular</v>
          </cell>
        </row>
        <row r="393">
          <cell r="E393" t="str">
            <v>2_AGR_CH4ef</v>
          </cell>
          <cell r="F393" t="str">
            <v>kg CH4/kg NG</v>
          </cell>
          <cell r="G393" t="e">
            <v>#NAME?</v>
          </cell>
          <cell r="H393">
            <v>3.7287040214779508E-5</v>
          </cell>
          <cell r="I393">
            <v>3.7287040214779508E-5</v>
          </cell>
          <cell r="J393">
            <v>3.7287040214779508E-5</v>
          </cell>
          <cell r="K393" t="str">
            <v>Uniform</v>
          </cell>
          <cell r="L393">
            <v>3.7287040214779508E-5</v>
          </cell>
          <cell r="M393">
            <v>3.7287040214779508E-5</v>
          </cell>
          <cell r="N393">
            <v>3.7287040214779508E-5</v>
          </cell>
          <cell r="O393" t="str">
            <v>Uniform</v>
          </cell>
          <cell r="P393">
            <v>3.7287040214779508E-5</v>
          </cell>
          <cell r="Q393">
            <v>3.7287040214779508E-5</v>
          </cell>
          <cell r="R393">
            <v>3.7287040214779508E-5</v>
          </cell>
          <cell r="S393" t="str">
            <v>Uniform</v>
          </cell>
          <cell r="T393">
            <v>3.7287040214779508E-5</v>
          </cell>
          <cell r="U393">
            <v>3.7287040214779508E-5</v>
          </cell>
          <cell r="V393">
            <v>3.7287040214779508E-5</v>
          </cell>
          <cell r="W393" t="str">
            <v>Uniform</v>
          </cell>
          <cell r="X393">
            <v>3.7287040214779508E-5</v>
          </cell>
          <cell r="Y393">
            <v>3.7287040214779508E-5</v>
          </cell>
          <cell r="Z393">
            <v>3.7287040214779508E-5</v>
          </cell>
          <cell r="AA393" t="str">
            <v>Uniform</v>
          </cell>
          <cell r="AB393">
            <v>3.7287040214779508E-5</v>
          </cell>
          <cell r="AC393">
            <v>3.7287040214779508E-5</v>
          </cell>
          <cell r="AD393">
            <v>3.7287040214779508E-5</v>
          </cell>
          <cell r="AE393" t="str">
            <v>Uniform</v>
          </cell>
          <cell r="AF393">
            <v>3.7287040214779508E-5</v>
          </cell>
          <cell r="AG393">
            <v>3.7287040214779508E-5</v>
          </cell>
          <cell r="AH393">
            <v>3.7287040214779508E-5</v>
          </cell>
          <cell r="AI393" t="str">
            <v>Uniform</v>
          </cell>
          <cell r="AJ393">
            <v>3.7287040214779508E-5</v>
          </cell>
          <cell r="AK393">
            <v>3.7287040214779508E-5</v>
          </cell>
          <cell r="AL393">
            <v>3.7287040214779508E-5</v>
          </cell>
          <cell r="AM393" t="str">
            <v>Uniform</v>
          </cell>
          <cell r="AN393">
            <v>3.7287040214779508E-5</v>
          </cell>
          <cell r="AO393">
            <v>3.7287040214779508E-5</v>
          </cell>
          <cell r="AP393">
            <v>3.7287040214779508E-5</v>
          </cell>
          <cell r="AQ393" t="str">
            <v>Uniform</v>
          </cell>
          <cell r="AR393">
            <v>3.7287040214779508E-5</v>
          </cell>
          <cell r="AS393">
            <v>3.7287040214779508E-5</v>
          </cell>
          <cell r="AT393">
            <v>3.7287040214779508E-5</v>
          </cell>
          <cell r="AU393" t="str">
            <v>Uniform</v>
          </cell>
          <cell r="AV393">
            <v>3.7287040214779508E-5</v>
          </cell>
          <cell r="AW393">
            <v>3.7287040214779508E-5</v>
          </cell>
          <cell r="AX393">
            <v>3.7287040214779508E-5</v>
          </cell>
          <cell r="AY393" t="str">
            <v>Uniform</v>
          </cell>
          <cell r="AZ393">
            <v>3.7287040214779508E-5</v>
          </cell>
          <cell r="BA393">
            <v>3.7287040214779508E-5</v>
          </cell>
          <cell r="BB393">
            <v>3.7287040214779508E-5</v>
          </cell>
          <cell r="BC393" t="str">
            <v>Uniform</v>
          </cell>
          <cell r="BD393">
            <v>3.7287040214779508E-5</v>
          </cell>
          <cell r="BE393">
            <v>3.7287040214779508E-5</v>
          </cell>
          <cell r="BF393">
            <v>3.7287040214779508E-5</v>
          </cell>
          <cell r="BG393" t="str">
            <v>Uniform</v>
          </cell>
          <cell r="BH393">
            <v>3.7287040214779508E-5</v>
          </cell>
          <cell r="BI393">
            <v>3.7287040214779508E-5</v>
          </cell>
          <cell r="BJ393">
            <v>3.7287040214779508E-5</v>
          </cell>
          <cell r="BK393" t="str">
            <v>Uniform</v>
          </cell>
          <cell r="BL393">
            <v>3.7287040214779508E-5</v>
          </cell>
          <cell r="BM393">
            <v>3.7287040214779508E-5</v>
          </cell>
          <cell r="BN393">
            <v>3.7287040214779508E-5</v>
          </cell>
          <cell r="BO393" t="str">
            <v>Uniform</v>
          </cell>
          <cell r="BP393">
            <v>3.7287040214779508E-5</v>
          </cell>
          <cell r="BQ393">
            <v>3.7287040214779508E-5</v>
          </cell>
          <cell r="BR393">
            <v>3.7287040214779508E-5</v>
          </cell>
          <cell r="BS393" t="str">
            <v>Uniform</v>
          </cell>
          <cell r="BT393">
            <v>3.7287040214779508E-5</v>
          </cell>
          <cell r="BU393">
            <v>3.7287040214779508E-5</v>
          </cell>
          <cell r="BV393">
            <v>3.7287040214779508E-5</v>
          </cell>
          <cell r="BW393" t="str">
            <v>Uniform</v>
          </cell>
          <cell r="BX393">
            <v>3.7287040214779508E-5</v>
          </cell>
          <cell r="BY393">
            <v>3.7287040214779508E-5</v>
          </cell>
          <cell r="BZ393">
            <v>3.7287040214779508E-5</v>
          </cell>
          <cell r="CA393" t="str">
            <v>Uniform</v>
          </cell>
          <cell r="CB393">
            <v>3.7287040214779508E-5</v>
          </cell>
          <cell r="CC393">
            <v>3.7287040214779508E-5</v>
          </cell>
          <cell r="CD393">
            <v>3.7287040214779508E-5</v>
          </cell>
          <cell r="CE393" t="str">
            <v>Uniform</v>
          </cell>
          <cell r="CF393">
            <v>3.7287040214779508E-5</v>
          </cell>
          <cell r="CG393">
            <v>3.7287040214779508E-5</v>
          </cell>
          <cell r="CH393">
            <v>3.7287040214779508E-5</v>
          </cell>
          <cell r="CI393" t="str">
            <v>Uniform</v>
          </cell>
          <cell r="CJ393">
            <v>3.7287040214779508E-5</v>
          </cell>
          <cell r="CK393">
            <v>3.7287040214779508E-5</v>
          </cell>
          <cell r="CL393">
            <v>3.7287040214779508E-5</v>
          </cell>
          <cell r="CM393" t="str">
            <v>Uniform</v>
          </cell>
          <cell r="CN393">
            <v>3.7287040214779508E-5</v>
          </cell>
          <cell r="CO393">
            <v>3.7287040214779508E-5</v>
          </cell>
          <cell r="CP393">
            <v>3.7287040214779508E-5</v>
          </cell>
          <cell r="CQ393" t="str">
            <v>Uniform</v>
          </cell>
          <cell r="CR393">
            <v>3.7287040214779508E-5</v>
          </cell>
          <cell r="CS393">
            <v>3.7287040214779508E-5</v>
          </cell>
          <cell r="CT393">
            <v>3.7287040214779508E-5</v>
          </cell>
          <cell r="CU393" t="str">
            <v>Uniform</v>
          </cell>
          <cell r="CV393">
            <v>3.7287040214779508E-5</v>
          </cell>
          <cell r="CW393">
            <v>3.7287040214779508E-5</v>
          </cell>
          <cell r="CX393">
            <v>3.7287040214779508E-5</v>
          </cell>
          <cell r="CY393" t="str">
            <v>Uniform</v>
          </cell>
          <cell r="CZ393">
            <v>3.7287040214779508E-5</v>
          </cell>
          <cell r="DA393">
            <v>3.7287040214779508E-5</v>
          </cell>
          <cell r="DB393">
            <v>3.7287040214779508E-5</v>
          </cell>
          <cell r="DC393" t="str">
            <v>Uniform</v>
          </cell>
          <cell r="DD393">
            <v>3.7287040214779508E-5</v>
          </cell>
          <cell r="DE393">
            <v>3.7287040214779508E-5</v>
          </cell>
          <cell r="DF393">
            <v>3.7287040214779508E-5</v>
          </cell>
          <cell r="DG393" t="str">
            <v>Uniform</v>
          </cell>
          <cell r="DH393">
            <v>3.7287040214779508E-5</v>
          </cell>
          <cell r="DI393">
            <v>3.7287040214779508E-5</v>
          </cell>
          <cell r="DJ393">
            <v>3.7287040214779508E-5</v>
          </cell>
          <cell r="DK393" t="str">
            <v>Uniform</v>
          </cell>
          <cell r="DL393">
            <v>3.7287040214779508E-5</v>
          </cell>
          <cell r="DM393">
            <v>3.7287040214779508E-5</v>
          </cell>
          <cell r="DN393">
            <v>3.7287040214779508E-5</v>
          </cell>
          <cell r="DO393" t="str">
            <v>Uniform</v>
          </cell>
          <cell r="EB393">
            <v>3.7287040214779508E-5</v>
          </cell>
          <cell r="EC393">
            <v>3.7287040214779508E-5</v>
          </cell>
          <cell r="ED393">
            <v>3.7287040214779508E-5</v>
          </cell>
          <cell r="EE393" t="str">
            <v>Uniform</v>
          </cell>
        </row>
        <row r="394">
          <cell r="E394" t="str">
            <v>2_AGR_flare_rate</v>
          </cell>
          <cell r="G394" t="e">
            <v>#NAME?</v>
          </cell>
          <cell r="H394">
            <v>0</v>
          </cell>
          <cell r="I394">
            <v>0</v>
          </cell>
          <cell r="J394">
            <v>0</v>
          </cell>
          <cell r="K394" t="str">
            <v>Uniform</v>
          </cell>
          <cell r="L394">
            <v>0</v>
          </cell>
          <cell r="M394">
            <v>0</v>
          </cell>
          <cell r="N394">
            <v>0</v>
          </cell>
          <cell r="O394" t="str">
            <v>Uniform</v>
          </cell>
          <cell r="P394">
            <v>0</v>
          </cell>
          <cell r="Q394">
            <v>0</v>
          </cell>
          <cell r="R394">
            <v>0</v>
          </cell>
          <cell r="S394" t="str">
            <v>Uniform</v>
          </cell>
          <cell r="T394">
            <v>0</v>
          </cell>
          <cell r="U394">
            <v>0</v>
          </cell>
          <cell r="V394">
            <v>0</v>
          </cell>
          <cell r="W394" t="str">
            <v>Uniform</v>
          </cell>
          <cell r="X394">
            <v>0</v>
          </cell>
          <cell r="Y394">
            <v>0</v>
          </cell>
          <cell r="Z394">
            <v>0</v>
          </cell>
          <cell r="AA394" t="str">
            <v>Uniform</v>
          </cell>
          <cell r="AB394">
            <v>0</v>
          </cell>
          <cell r="AC394">
            <v>0</v>
          </cell>
          <cell r="AD394">
            <v>0</v>
          </cell>
          <cell r="AE394" t="str">
            <v>Uniform</v>
          </cell>
          <cell r="AF394">
            <v>0</v>
          </cell>
          <cell r="AG394">
            <v>0</v>
          </cell>
          <cell r="AH394">
            <v>0</v>
          </cell>
          <cell r="AI394" t="str">
            <v>Uniform</v>
          </cell>
          <cell r="AJ394">
            <v>0</v>
          </cell>
          <cell r="AK394">
            <v>0</v>
          </cell>
          <cell r="AL394">
            <v>0</v>
          </cell>
          <cell r="AM394" t="str">
            <v>Uniform</v>
          </cell>
          <cell r="AN394">
            <v>0</v>
          </cell>
          <cell r="AO394">
            <v>0</v>
          </cell>
          <cell r="AP394">
            <v>0</v>
          </cell>
          <cell r="AQ394" t="str">
            <v>Uniform</v>
          </cell>
          <cell r="AR394">
            <v>0</v>
          </cell>
          <cell r="AS394">
            <v>0</v>
          </cell>
          <cell r="AT394">
            <v>0</v>
          </cell>
          <cell r="AU394" t="str">
            <v>Uniform</v>
          </cell>
          <cell r="AV394">
            <v>0</v>
          </cell>
          <cell r="AW394">
            <v>0</v>
          </cell>
          <cell r="AX394">
            <v>0</v>
          </cell>
          <cell r="AY394" t="str">
            <v>Uniform</v>
          </cell>
          <cell r="AZ394">
            <v>0</v>
          </cell>
          <cell r="BA394">
            <v>0</v>
          </cell>
          <cell r="BB394">
            <v>0</v>
          </cell>
          <cell r="BC394" t="str">
            <v>Uniform</v>
          </cell>
          <cell r="BD394">
            <v>0</v>
          </cell>
          <cell r="BE394">
            <v>0</v>
          </cell>
          <cell r="BF394">
            <v>0</v>
          </cell>
          <cell r="BG394" t="str">
            <v>Uniform</v>
          </cell>
          <cell r="BH394">
            <v>0</v>
          </cell>
          <cell r="BI394">
            <v>0</v>
          </cell>
          <cell r="BJ394">
            <v>0</v>
          </cell>
          <cell r="BK394" t="str">
            <v>Uniform</v>
          </cell>
          <cell r="BL394">
            <v>0</v>
          </cell>
          <cell r="BM394">
            <v>0</v>
          </cell>
          <cell r="BN394">
            <v>0</v>
          </cell>
          <cell r="BO394" t="str">
            <v>Uniform</v>
          </cell>
          <cell r="BP394">
            <v>0</v>
          </cell>
          <cell r="BQ394">
            <v>0</v>
          </cell>
          <cell r="BR394">
            <v>0</v>
          </cell>
          <cell r="BS394" t="str">
            <v>Uniform</v>
          </cell>
          <cell r="BT394">
            <v>0</v>
          </cell>
          <cell r="BU394">
            <v>0</v>
          </cell>
          <cell r="BV394">
            <v>0</v>
          </cell>
          <cell r="BW394" t="str">
            <v>Uniform</v>
          </cell>
          <cell r="BX394">
            <v>0</v>
          </cell>
          <cell r="BY394">
            <v>0</v>
          </cell>
          <cell r="BZ394">
            <v>0</v>
          </cell>
          <cell r="CA394" t="str">
            <v>Uniform</v>
          </cell>
          <cell r="CB394">
            <v>0</v>
          </cell>
          <cell r="CC394">
            <v>0</v>
          </cell>
          <cell r="CD394">
            <v>0</v>
          </cell>
          <cell r="CE394" t="str">
            <v>Uniform</v>
          </cell>
          <cell r="CF394">
            <v>0</v>
          </cell>
          <cell r="CG394">
            <v>0</v>
          </cell>
          <cell r="CH394">
            <v>0</v>
          </cell>
          <cell r="CI394" t="str">
            <v>Uniform</v>
          </cell>
          <cell r="CJ394">
            <v>0</v>
          </cell>
          <cell r="CK394">
            <v>0</v>
          </cell>
          <cell r="CL394">
            <v>0</v>
          </cell>
          <cell r="CM394" t="str">
            <v>Uniform</v>
          </cell>
          <cell r="CN394">
            <v>0</v>
          </cell>
          <cell r="CO394">
            <v>0</v>
          </cell>
          <cell r="CP394">
            <v>0</v>
          </cell>
          <cell r="CQ394" t="str">
            <v>Uniform</v>
          </cell>
          <cell r="CR394">
            <v>0</v>
          </cell>
          <cell r="CS394">
            <v>0</v>
          </cell>
          <cell r="CT394">
            <v>0</v>
          </cell>
          <cell r="CU394" t="str">
            <v>Uniform</v>
          </cell>
          <cell r="CV394">
            <v>0</v>
          </cell>
          <cell r="CW394">
            <v>0</v>
          </cell>
          <cell r="CX394">
            <v>0</v>
          </cell>
          <cell r="CY394" t="str">
            <v>Uniform</v>
          </cell>
          <cell r="CZ394">
            <v>0</v>
          </cell>
          <cell r="DA394">
            <v>0</v>
          </cell>
          <cell r="DB394">
            <v>0</v>
          </cell>
          <cell r="DC394" t="str">
            <v>Uniform</v>
          </cell>
          <cell r="DD394">
            <v>0</v>
          </cell>
          <cell r="DE394">
            <v>0</v>
          </cell>
          <cell r="DF394">
            <v>0</v>
          </cell>
          <cell r="DG394" t="str">
            <v>Uniform</v>
          </cell>
          <cell r="DH394">
            <v>0</v>
          </cell>
          <cell r="DI394">
            <v>0</v>
          </cell>
          <cell r="DJ394">
            <v>0</v>
          </cell>
          <cell r="DK394" t="str">
            <v>Uniform</v>
          </cell>
          <cell r="DL394">
            <v>0</v>
          </cell>
          <cell r="DM394">
            <v>0</v>
          </cell>
          <cell r="DN394">
            <v>0</v>
          </cell>
          <cell r="DO394" t="str">
            <v>Uniform</v>
          </cell>
          <cell r="EB394">
            <v>0</v>
          </cell>
          <cell r="EC394">
            <v>0</v>
          </cell>
          <cell r="ED394">
            <v>0</v>
          </cell>
          <cell r="EE394" t="str">
            <v>Uniform</v>
          </cell>
        </row>
        <row r="395">
          <cell r="E395" t="str">
            <v>2_AGR_flare_eff</v>
          </cell>
          <cell r="G395" t="e">
            <v>#NAME?</v>
          </cell>
          <cell r="H395">
            <v>0</v>
          </cell>
          <cell r="I395">
            <v>0</v>
          </cell>
          <cell r="J395">
            <v>0</v>
          </cell>
          <cell r="K395" t="str">
            <v>Uniform</v>
          </cell>
          <cell r="L395">
            <v>0</v>
          </cell>
          <cell r="M395">
            <v>0</v>
          </cell>
          <cell r="N395">
            <v>0</v>
          </cell>
          <cell r="O395" t="str">
            <v>Uniform</v>
          </cell>
          <cell r="P395">
            <v>0</v>
          </cell>
          <cell r="Q395">
            <v>0</v>
          </cell>
          <cell r="R395">
            <v>0</v>
          </cell>
          <cell r="S395" t="str">
            <v>Uniform</v>
          </cell>
          <cell r="T395">
            <v>0</v>
          </cell>
          <cell r="U395">
            <v>0</v>
          </cell>
          <cell r="V395">
            <v>0</v>
          </cell>
          <cell r="W395" t="str">
            <v>Uniform</v>
          </cell>
          <cell r="X395">
            <v>0</v>
          </cell>
          <cell r="Y395">
            <v>0</v>
          </cell>
          <cell r="Z395">
            <v>0</v>
          </cell>
          <cell r="AA395" t="str">
            <v>Uniform</v>
          </cell>
          <cell r="AB395">
            <v>0</v>
          </cell>
          <cell r="AC395">
            <v>0</v>
          </cell>
          <cell r="AD395">
            <v>0</v>
          </cell>
          <cell r="AE395" t="str">
            <v>Uniform</v>
          </cell>
          <cell r="AF395">
            <v>0</v>
          </cell>
          <cell r="AG395">
            <v>0</v>
          </cell>
          <cell r="AH395">
            <v>0</v>
          </cell>
          <cell r="AI395" t="str">
            <v>Uniform</v>
          </cell>
          <cell r="AJ395">
            <v>0</v>
          </cell>
          <cell r="AK395">
            <v>0</v>
          </cell>
          <cell r="AL395">
            <v>0</v>
          </cell>
          <cell r="AM395" t="str">
            <v>Uniform</v>
          </cell>
          <cell r="AN395">
            <v>0</v>
          </cell>
          <cell r="AO395">
            <v>0</v>
          </cell>
          <cell r="AP395">
            <v>0</v>
          </cell>
          <cell r="AQ395" t="str">
            <v>Uniform</v>
          </cell>
          <cell r="AR395">
            <v>0</v>
          </cell>
          <cell r="AS395">
            <v>0</v>
          </cell>
          <cell r="AT395">
            <v>0</v>
          </cell>
          <cell r="AU395" t="str">
            <v>Uniform</v>
          </cell>
          <cell r="AV395">
            <v>0</v>
          </cell>
          <cell r="AW395">
            <v>0</v>
          </cell>
          <cell r="AX395">
            <v>0</v>
          </cell>
          <cell r="AY395" t="str">
            <v>Uniform</v>
          </cell>
          <cell r="AZ395">
            <v>0</v>
          </cell>
          <cell r="BA395">
            <v>0</v>
          </cell>
          <cell r="BB395">
            <v>0</v>
          </cell>
          <cell r="BC395" t="str">
            <v>Uniform</v>
          </cell>
          <cell r="BD395">
            <v>0</v>
          </cell>
          <cell r="BE395">
            <v>0</v>
          </cell>
          <cell r="BF395">
            <v>0</v>
          </cell>
          <cell r="BG395" t="str">
            <v>Uniform</v>
          </cell>
          <cell r="BH395">
            <v>0</v>
          </cell>
          <cell r="BI395">
            <v>0</v>
          </cell>
          <cell r="BJ395">
            <v>0</v>
          </cell>
          <cell r="BK395" t="str">
            <v>Uniform</v>
          </cell>
          <cell r="BL395">
            <v>0</v>
          </cell>
          <cell r="BM395">
            <v>0</v>
          </cell>
          <cell r="BN395">
            <v>0</v>
          </cell>
          <cell r="BO395" t="str">
            <v>Uniform</v>
          </cell>
          <cell r="BP395">
            <v>0</v>
          </cell>
          <cell r="BQ395">
            <v>0</v>
          </cell>
          <cell r="BR395">
            <v>0</v>
          </cell>
          <cell r="BS395" t="str">
            <v>Uniform</v>
          </cell>
          <cell r="BT395">
            <v>0</v>
          </cell>
          <cell r="BU395">
            <v>0</v>
          </cell>
          <cell r="BV395">
            <v>0</v>
          </cell>
          <cell r="BW395" t="str">
            <v>Uniform</v>
          </cell>
          <cell r="BX395">
            <v>0</v>
          </cell>
          <cell r="BY395">
            <v>0</v>
          </cell>
          <cell r="BZ395">
            <v>0</v>
          </cell>
          <cell r="CA395" t="str">
            <v>Uniform</v>
          </cell>
          <cell r="CB395">
            <v>0</v>
          </cell>
          <cell r="CC395">
            <v>0</v>
          </cell>
          <cell r="CD395">
            <v>0</v>
          </cell>
          <cell r="CE395" t="str">
            <v>Uniform</v>
          </cell>
          <cell r="CF395">
            <v>0</v>
          </cell>
          <cell r="CG395">
            <v>0</v>
          </cell>
          <cell r="CH395">
            <v>0</v>
          </cell>
          <cell r="CI395" t="str">
            <v>Uniform</v>
          </cell>
          <cell r="CJ395">
            <v>0</v>
          </cell>
          <cell r="CK395">
            <v>0</v>
          </cell>
          <cell r="CL395">
            <v>0</v>
          </cell>
          <cell r="CM395" t="str">
            <v>Uniform</v>
          </cell>
          <cell r="CN395">
            <v>0</v>
          </cell>
          <cell r="CO395">
            <v>0</v>
          </cell>
          <cell r="CP395">
            <v>0</v>
          </cell>
          <cell r="CQ395" t="str">
            <v>Uniform</v>
          </cell>
          <cell r="CR395">
            <v>0</v>
          </cell>
          <cell r="CS395">
            <v>0</v>
          </cell>
          <cell r="CT395">
            <v>0</v>
          </cell>
          <cell r="CU395" t="str">
            <v>Uniform</v>
          </cell>
          <cell r="CV395">
            <v>0</v>
          </cell>
          <cell r="CW395">
            <v>0</v>
          </cell>
          <cell r="CX395">
            <v>0</v>
          </cell>
          <cell r="CY395" t="str">
            <v>Uniform</v>
          </cell>
          <cell r="CZ395">
            <v>0</v>
          </cell>
          <cell r="DA395">
            <v>0</v>
          </cell>
          <cell r="DB395">
            <v>0</v>
          </cell>
          <cell r="DC395" t="str">
            <v>Uniform</v>
          </cell>
          <cell r="DD395">
            <v>0</v>
          </cell>
          <cell r="DE395">
            <v>0</v>
          </cell>
          <cell r="DF395">
            <v>0</v>
          </cell>
          <cell r="DG395" t="str">
            <v>Uniform</v>
          </cell>
          <cell r="DH395">
            <v>0</v>
          </cell>
          <cell r="DI395">
            <v>0</v>
          </cell>
          <cell r="DJ395">
            <v>0</v>
          </cell>
          <cell r="DK395" t="str">
            <v>Uniform</v>
          </cell>
          <cell r="DL395">
            <v>0</v>
          </cell>
          <cell r="DM395">
            <v>0</v>
          </cell>
          <cell r="DN395">
            <v>0</v>
          </cell>
          <cell r="DO395" t="str">
            <v>Uniform</v>
          </cell>
          <cell r="EB395">
            <v>0</v>
          </cell>
          <cell r="EC395">
            <v>0</v>
          </cell>
          <cell r="ED395">
            <v>0</v>
          </cell>
          <cell r="EE395" t="str">
            <v>Uniform</v>
          </cell>
        </row>
        <row r="396">
          <cell r="E396" t="str">
            <v>2_FLARE_CO2</v>
          </cell>
          <cell r="F396" t="str">
            <v>metric tonnes</v>
          </cell>
          <cell r="G396" t="e">
            <v>#NAME?</v>
          </cell>
          <cell r="H396">
            <v>4153.0682792857151</v>
          </cell>
          <cell r="I396">
            <v>8142.069689742847</v>
          </cell>
          <cell r="J396">
            <v>12085.335728571428</v>
          </cell>
          <cell r="K396" t="str">
            <v>Triangular</v>
          </cell>
          <cell r="L396">
            <v>4153.0682792857151</v>
          </cell>
          <cell r="M396">
            <v>8142.069689742847</v>
          </cell>
          <cell r="N396">
            <v>12085.335728571428</v>
          </cell>
          <cell r="O396" t="str">
            <v>Triangular</v>
          </cell>
          <cell r="P396">
            <v>17490.598516891889</v>
          </cell>
          <cell r="Q396">
            <v>27830.468726918931</v>
          </cell>
          <cell r="R396">
            <v>40451.802294594607</v>
          </cell>
          <cell r="S396" t="str">
            <v>Triangular</v>
          </cell>
          <cell r="T396">
            <v>17490.598516891889</v>
          </cell>
          <cell r="U396">
            <v>27830.468726918931</v>
          </cell>
          <cell r="V396">
            <v>40451.802294594607</v>
          </cell>
          <cell r="W396" t="str">
            <v>Triangular</v>
          </cell>
          <cell r="X396">
            <v>17490.598516891889</v>
          </cell>
          <cell r="Y396">
            <v>27830.468726918931</v>
          </cell>
          <cell r="Z396">
            <v>40451.802294594607</v>
          </cell>
          <cell r="AA396" t="str">
            <v>Triangular</v>
          </cell>
          <cell r="AB396">
            <v>224.8073</v>
          </cell>
          <cell r="AC396">
            <v>1528.3805601999982</v>
          </cell>
          <cell r="AD396">
            <v>4005.4893874999993</v>
          </cell>
          <cell r="AE396" t="str">
            <v>Triangular</v>
          </cell>
          <cell r="AF396">
            <v>224.8073</v>
          </cell>
          <cell r="AG396">
            <v>1528.3805601999982</v>
          </cell>
          <cell r="AH396">
            <v>4005.4893874999993</v>
          </cell>
          <cell r="AI396" t="str">
            <v>Triangular</v>
          </cell>
          <cell r="AJ396">
            <v>224.8073</v>
          </cell>
          <cell r="AK396">
            <v>1528.3805601999982</v>
          </cell>
          <cell r="AL396">
            <v>4005.4893874999993</v>
          </cell>
          <cell r="AM396" t="str">
            <v>Triangular</v>
          </cell>
          <cell r="AN396">
            <v>0</v>
          </cell>
          <cell r="AO396">
            <v>832.32450381817807</v>
          </cell>
          <cell r="AP396">
            <v>2111.1518181818183</v>
          </cell>
          <cell r="AQ396" t="str">
            <v>Triangular</v>
          </cell>
          <cell r="AR396">
            <v>0</v>
          </cell>
          <cell r="AS396">
            <v>832.32450381817807</v>
          </cell>
          <cell r="AT396">
            <v>2111.1518181818183</v>
          </cell>
          <cell r="AU396" t="str">
            <v>Triangular</v>
          </cell>
          <cell r="AV396">
            <v>0</v>
          </cell>
          <cell r="AW396">
            <v>832.32450381817807</v>
          </cell>
          <cell r="AX396">
            <v>2111.1518181818183</v>
          </cell>
          <cell r="AY396" t="str">
            <v>Triangular</v>
          </cell>
          <cell r="AZ396">
            <v>0</v>
          </cell>
          <cell r="BA396">
            <v>522.76960615384371</v>
          </cell>
          <cell r="BB396">
            <v>1252.1427692307693</v>
          </cell>
          <cell r="BC396" t="str">
            <v>Triangular</v>
          </cell>
          <cell r="BD396">
            <v>0</v>
          </cell>
          <cell r="BE396">
            <v>522.76960615384371</v>
          </cell>
          <cell r="BF396">
            <v>1252.1427692307693</v>
          </cell>
          <cell r="BG396" t="str">
            <v>Triangular</v>
          </cell>
          <cell r="BH396">
            <v>0</v>
          </cell>
          <cell r="BI396">
            <v>83.970869285714414</v>
          </cell>
          <cell r="BJ396">
            <v>187.12171428571429</v>
          </cell>
          <cell r="BK396" t="str">
            <v>Triangular</v>
          </cell>
          <cell r="BL396">
            <v>1657.34192125</v>
          </cell>
          <cell r="BM396">
            <v>6224.5192349000072</v>
          </cell>
          <cell r="BN396">
            <v>12198.979384999997</v>
          </cell>
          <cell r="BO396" t="str">
            <v>Triangular</v>
          </cell>
          <cell r="BP396">
            <v>1657.34192125</v>
          </cell>
          <cell r="BQ396">
            <v>6224.5192349000072</v>
          </cell>
          <cell r="BR396">
            <v>12198.979384999997</v>
          </cell>
          <cell r="BS396" t="str">
            <v>Triangular</v>
          </cell>
          <cell r="BT396">
            <v>1657.34192125</v>
          </cell>
          <cell r="BU396">
            <v>6224.5192349000072</v>
          </cell>
          <cell r="BV396">
            <v>12198.979384999997</v>
          </cell>
          <cell r="BW396" t="str">
            <v>Triangular</v>
          </cell>
          <cell r="BX396">
            <v>0</v>
          </cell>
          <cell r="BY396">
            <v>1600.6074028750031</v>
          </cell>
          <cell r="BZ396">
            <v>4671.0631031249923</v>
          </cell>
          <cell r="CA396" t="str">
            <v>Triangular</v>
          </cell>
          <cell r="CB396">
            <v>0</v>
          </cell>
          <cell r="CC396">
            <v>948.39869133332718</v>
          </cell>
          <cell r="CD396">
            <v>3102.7219999999998</v>
          </cell>
          <cell r="CE396" t="str">
            <v>Triangular</v>
          </cell>
          <cell r="CF396">
            <v>3602.1813118055561</v>
          </cell>
          <cell r="CG396">
            <v>16288.141598416658</v>
          </cell>
          <cell r="CH396">
            <v>34440.229161805553</v>
          </cell>
          <cell r="CI396" t="str">
            <v>Triangular</v>
          </cell>
          <cell r="CJ396">
            <v>3602.1813118055561</v>
          </cell>
          <cell r="CK396">
            <v>16288.141598416658</v>
          </cell>
          <cell r="CL396">
            <v>34440.229161805553</v>
          </cell>
          <cell r="CM396" t="str">
            <v>Triangular</v>
          </cell>
          <cell r="CN396">
            <v>432.89249999999998</v>
          </cell>
          <cell r="CO396">
            <v>4431.380137625003</v>
          </cell>
          <cell r="CP396">
            <v>8643.2887500000015</v>
          </cell>
          <cell r="CQ396" t="str">
            <v>Triangular</v>
          </cell>
          <cell r="CR396">
            <v>432.89249999999998</v>
          </cell>
          <cell r="CS396">
            <v>4431.380137625003</v>
          </cell>
          <cell r="CT396">
            <v>8643.2887500000015</v>
          </cell>
          <cell r="CU396" t="str">
            <v>Triangular</v>
          </cell>
          <cell r="CV396">
            <v>371.25514285714286</v>
          </cell>
          <cell r="CW396">
            <v>1452.6097622857155</v>
          </cell>
          <cell r="CX396">
            <v>2966.0578357142822</v>
          </cell>
          <cell r="CY396" t="str">
            <v>Triangular</v>
          </cell>
          <cell r="CZ396">
            <v>371.25514285714286</v>
          </cell>
          <cell r="DA396">
            <v>1452.6097622857155</v>
          </cell>
          <cell r="DB396">
            <v>2966.0578357142822</v>
          </cell>
          <cell r="DC396" t="str">
            <v>Triangular</v>
          </cell>
          <cell r="DD396">
            <v>0</v>
          </cell>
          <cell r="DE396">
            <v>13.615421200000071</v>
          </cell>
          <cell r="DF396">
            <v>38.0259</v>
          </cell>
          <cell r="DG396" t="str">
            <v>Triangular</v>
          </cell>
          <cell r="DH396">
            <v>0</v>
          </cell>
          <cell r="DI396">
            <v>13.615421200000071</v>
          </cell>
          <cell r="DJ396">
            <v>38.0259</v>
          </cell>
          <cell r="DK396" t="str">
            <v>Triangular</v>
          </cell>
          <cell r="DL396">
            <v>168.02579999999998</v>
          </cell>
          <cell r="DM396">
            <v>330.04821000000044</v>
          </cell>
          <cell r="DN396">
            <v>491.09750000000003</v>
          </cell>
          <cell r="DO396" t="str">
            <v>Triangular</v>
          </cell>
          <cell r="EB396">
            <v>19461.421431615126</v>
          </cell>
          <cell r="EC396">
            <v>26945.180022309312</v>
          </cell>
          <cell r="ED396">
            <v>35286.326468556741</v>
          </cell>
          <cell r="EE396" t="str">
            <v>Triangular</v>
          </cell>
        </row>
        <row r="397">
          <cell r="E397" t="str">
            <v>2_FLARE_CH4</v>
          </cell>
          <cell r="F397" t="str">
            <v>metric tonnes</v>
          </cell>
          <cell r="G397" t="e">
            <v>#NAME?</v>
          </cell>
          <cell r="H397">
            <v>18.969469285714286</v>
          </cell>
          <cell r="I397">
            <v>37.133168057142854</v>
          </cell>
          <cell r="J397">
            <v>55.123770714285733</v>
          </cell>
          <cell r="K397" t="str">
            <v>Triangular</v>
          </cell>
          <cell r="L397">
            <v>18.969469285714286</v>
          </cell>
          <cell r="M397">
            <v>37.133168057142854</v>
          </cell>
          <cell r="N397">
            <v>55.123770714285733</v>
          </cell>
          <cell r="O397" t="str">
            <v>Triangular</v>
          </cell>
          <cell r="P397">
            <v>67.615495945945952</v>
          </cell>
          <cell r="Q397">
            <v>102.60155418918919</v>
          </cell>
          <cell r="R397">
            <v>142.15718783783777</v>
          </cell>
          <cell r="S397" t="str">
            <v>Triangular</v>
          </cell>
          <cell r="T397">
            <v>67.615495945945952</v>
          </cell>
          <cell r="U397">
            <v>102.60155418918919</v>
          </cell>
          <cell r="V397">
            <v>142.15718783783777</v>
          </cell>
          <cell r="W397" t="str">
            <v>Triangular</v>
          </cell>
          <cell r="X397">
            <v>67.615495945945952</v>
          </cell>
          <cell r="Y397">
            <v>102.60155418918919</v>
          </cell>
          <cell r="Z397">
            <v>142.15718783783777</v>
          </cell>
          <cell r="AA397" t="str">
            <v>Triangular</v>
          </cell>
          <cell r="AB397">
            <v>6.7476000000000012</v>
          </cell>
          <cell r="AC397">
            <v>24.851768799999974</v>
          </cell>
          <cell r="AD397">
            <v>47.233200000000004</v>
          </cell>
          <cell r="AE397" t="str">
            <v>Triangular</v>
          </cell>
          <cell r="AF397">
            <v>6.7476000000000012</v>
          </cell>
          <cell r="AG397">
            <v>24.851768799999974</v>
          </cell>
          <cell r="AH397">
            <v>47.233200000000004</v>
          </cell>
          <cell r="AI397" t="str">
            <v>Triangular</v>
          </cell>
          <cell r="AJ397">
            <v>6.7476000000000012</v>
          </cell>
          <cell r="AK397">
            <v>24.851768799999974</v>
          </cell>
          <cell r="AL397">
            <v>47.233200000000004</v>
          </cell>
          <cell r="AM397" t="str">
            <v>Triangular</v>
          </cell>
          <cell r="AN397">
            <v>0</v>
          </cell>
          <cell r="AO397">
            <v>4.6561806363636453</v>
          </cell>
          <cell r="AP397">
            <v>11.789545454545454</v>
          </cell>
          <cell r="AQ397" t="str">
            <v>Triangular</v>
          </cell>
          <cell r="AR397">
            <v>0</v>
          </cell>
          <cell r="AS397">
            <v>4.6561806363636453</v>
          </cell>
          <cell r="AT397">
            <v>11.789545454545454</v>
          </cell>
          <cell r="AU397" t="str">
            <v>Triangular</v>
          </cell>
          <cell r="AV397">
            <v>0</v>
          </cell>
          <cell r="AW397">
            <v>4.6561806363636453</v>
          </cell>
          <cell r="AX397">
            <v>11.789545454545454</v>
          </cell>
          <cell r="AY397" t="str">
            <v>Triangular</v>
          </cell>
          <cell r="AZ397">
            <v>0</v>
          </cell>
          <cell r="BA397">
            <v>3.4431546153845787</v>
          </cell>
          <cell r="BB397">
            <v>8.2470769230769214</v>
          </cell>
          <cell r="BC397" t="str">
            <v>Triangular</v>
          </cell>
          <cell r="BD397">
            <v>0</v>
          </cell>
          <cell r="BE397">
            <v>3.4431546153845787</v>
          </cell>
          <cell r="BF397">
            <v>8.2470769230769214</v>
          </cell>
          <cell r="BG397" t="str">
            <v>Triangular</v>
          </cell>
          <cell r="BH397">
            <v>0</v>
          </cell>
          <cell r="BI397">
            <v>0.37489857142856908</v>
          </cell>
          <cell r="BJ397">
            <v>0.83542857142857152</v>
          </cell>
          <cell r="BK397" t="str">
            <v>Triangular</v>
          </cell>
          <cell r="BL397">
            <v>9.0176512499999983</v>
          </cell>
          <cell r="BM397">
            <v>32.033303099999976</v>
          </cell>
          <cell r="BN397">
            <v>61.784898749999975</v>
          </cell>
          <cell r="BO397" t="str">
            <v>Triangular</v>
          </cell>
          <cell r="BP397">
            <v>9.0176512499999983</v>
          </cell>
          <cell r="BQ397">
            <v>32.033303099999976</v>
          </cell>
          <cell r="BR397">
            <v>61.784898749999975</v>
          </cell>
          <cell r="BS397" t="str">
            <v>Triangular</v>
          </cell>
          <cell r="BT397">
            <v>9.0176512499999983</v>
          </cell>
          <cell r="BU397">
            <v>32.033303099999976</v>
          </cell>
          <cell r="BV397">
            <v>61.784898749999975</v>
          </cell>
          <cell r="BW397" t="str">
            <v>Triangular</v>
          </cell>
          <cell r="BX397">
            <v>0</v>
          </cell>
          <cell r="BY397">
            <v>8.3683171249999422</v>
          </cell>
          <cell r="BZ397">
            <v>25.022500000000001</v>
          </cell>
          <cell r="CA397" t="str">
            <v>Triangular</v>
          </cell>
          <cell r="CB397">
            <v>0</v>
          </cell>
          <cell r="CC397">
            <v>5.8875475555555017</v>
          </cell>
          <cell r="CD397">
            <v>19.261333333333333</v>
          </cell>
          <cell r="CE397" t="str">
            <v>Triangular</v>
          </cell>
          <cell r="CF397">
            <v>12.522898611111113</v>
          </cell>
          <cell r="CG397">
            <v>72.770490916666674</v>
          </cell>
          <cell r="CH397">
            <v>163.36804999999995</v>
          </cell>
          <cell r="CI397" t="str">
            <v>Triangular</v>
          </cell>
          <cell r="CJ397">
            <v>12.522898611111113</v>
          </cell>
          <cell r="CK397">
            <v>72.770490916666674</v>
          </cell>
          <cell r="CL397">
            <v>163.36804999999995</v>
          </cell>
          <cell r="CM397" t="str">
            <v>Triangular</v>
          </cell>
          <cell r="CN397">
            <v>2.6749999999999998</v>
          </cell>
          <cell r="CO397">
            <v>16.257879625000069</v>
          </cell>
          <cell r="CP397">
            <v>30.777500000000003</v>
          </cell>
          <cell r="CQ397" t="str">
            <v>Triangular</v>
          </cell>
          <cell r="CR397">
            <v>2.6749999999999998</v>
          </cell>
          <cell r="CS397">
            <v>16.257879625000069</v>
          </cell>
          <cell r="CT397">
            <v>30.777500000000003</v>
          </cell>
          <cell r="CU397" t="str">
            <v>Triangular</v>
          </cell>
          <cell r="CV397">
            <v>2.6965714285714286</v>
          </cell>
          <cell r="CW397">
            <v>8.8570459999999862</v>
          </cell>
          <cell r="CX397">
            <v>16.372571428571426</v>
          </cell>
          <cell r="CY397" t="str">
            <v>Triangular</v>
          </cell>
          <cell r="CZ397">
            <v>2.6965714285714286</v>
          </cell>
          <cell r="DA397">
            <v>8.8570459999999862</v>
          </cell>
          <cell r="DB397">
            <v>16.372571428571426</v>
          </cell>
          <cell r="DC397" t="str">
            <v>Triangular</v>
          </cell>
          <cell r="DD397">
            <v>0</v>
          </cell>
          <cell r="DE397">
            <v>0.23914400000000022</v>
          </cell>
          <cell r="DF397">
            <v>0.70199999999999996</v>
          </cell>
          <cell r="DG397" t="str">
            <v>Triangular</v>
          </cell>
          <cell r="DH397">
            <v>0</v>
          </cell>
          <cell r="DI397">
            <v>0.23914400000000022</v>
          </cell>
          <cell r="DJ397">
            <v>0.70199999999999996</v>
          </cell>
          <cell r="DK397" t="str">
            <v>Triangular</v>
          </cell>
          <cell r="DL397">
            <v>2.4462575000000002</v>
          </cell>
          <cell r="DM397">
            <v>4.7915479999999766</v>
          </cell>
          <cell r="DN397">
            <v>6.9647249999999943</v>
          </cell>
          <cell r="DO397" t="str">
            <v>Triangular</v>
          </cell>
          <cell r="EB397">
            <v>95.16876280068719</v>
          </cell>
          <cell r="EC397">
            <v>133.49005225085915</v>
          </cell>
          <cell r="ED397">
            <v>177.62061159793828</v>
          </cell>
          <cell r="EE397" t="str">
            <v>Triangular</v>
          </cell>
        </row>
        <row r="398">
          <cell r="E398" t="str">
            <v>2_FLARE_N2O</v>
          </cell>
          <cell r="F398" t="str">
            <v>metric tonnes</v>
          </cell>
          <cell r="G398" t="e">
            <v>#NAME?</v>
          </cell>
          <cell r="H398">
            <v>7.6E-3</v>
          </cell>
          <cell r="I398">
            <v>1.5030885714285748E-2</v>
          </cell>
          <cell r="J398">
            <v>2.2373571428571437E-2</v>
          </cell>
          <cell r="K398" t="str">
            <v>Triangular</v>
          </cell>
          <cell r="L398">
            <v>7.6E-3</v>
          </cell>
          <cell r="M398">
            <v>1.5030885714285748E-2</v>
          </cell>
          <cell r="N398">
            <v>2.2373571428571437E-2</v>
          </cell>
          <cell r="O398" t="str">
            <v>Triangular</v>
          </cell>
          <cell r="P398">
            <v>2.8591891891891912E-2</v>
          </cell>
          <cell r="Q398">
            <v>4.9950540540540593E-2</v>
          </cell>
          <cell r="R398">
            <v>7.6216216216216243E-2</v>
          </cell>
          <cell r="S398" t="str">
            <v>Triangular</v>
          </cell>
          <cell r="T398">
            <v>2.8591891891891912E-2</v>
          </cell>
          <cell r="U398">
            <v>4.9950540540540593E-2</v>
          </cell>
          <cell r="V398">
            <v>7.6216216216216243E-2</v>
          </cell>
          <cell r="W398" t="str">
            <v>Triangular</v>
          </cell>
          <cell r="X398">
            <v>2.8591891891891912E-2</v>
          </cell>
          <cell r="Y398">
            <v>4.9950540540540593E-2</v>
          </cell>
          <cell r="Z398">
            <v>7.6216216216216243E-2</v>
          </cell>
          <cell r="AA398" t="str">
            <v>Triangular</v>
          </cell>
          <cell r="AB398">
            <v>4.0000000000000002E-4</v>
          </cell>
          <cell r="AC398">
            <v>1.4794000000000048E-3</v>
          </cell>
          <cell r="AD398">
            <v>2.8E-3</v>
          </cell>
          <cell r="AE398" t="str">
            <v>Triangular</v>
          </cell>
          <cell r="AF398">
            <v>4.0000000000000002E-4</v>
          </cell>
          <cell r="AG398">
            <v>1.4794000000000048E-3</v>
          </cell>
          <cell r="AH398">
            <v>2.8E-3</v>
          </cell>
          <cell r="AI398" t="str">
            <v>Triangular</v>
          </cell>
          <cell r="AJ398">
            <v>4.0000000000000002E-4</v>
          </cell>
          <cell r="AK398">
            <v>1.4794000000000048E-3</v>
          </cell>
          <cell r="AL398">
            <v>2.8E-3</v>
          </cell>
          <cell r="AM398" t="str">
            <v>Triangular</v>
          </cell>
          <cell r="AN398">
            <v>0</v>
          </cell>
          <cell r="AO398">
            <v>1.3912727272727228E-3</v>
          </cell>
          <cell r="AP398">
            <v>3.6363636363636364E-3</v>
          </cell>
          <cell r="AQ398" t="str">
            <v>Triangular</v>
          </cell>
          <cell r="AR398">
            <v>0</v>
          </cell>
          <cell r="AS398">
            <v>1.3912727272727228E-3</v>
          </cell>
          <cell r="AT398">
            <v>3.6363636363636364E-3</v>
          </cell>
          <cell r="AU398" t="str">
            <v>Triangular</v>
          </cell>
          <cell r="AV398">
            <v>0</v>
          </cell>
          <cell r="AW398">
            <v>1.3912727272727228E-3</v>
          </cell>
          <cell r="AX398">
            <v>3.6363636363636364E-3</v>
          </cell>
          <cell r="AY398" t="str">
            <v>Triangular</v>
          </cell>
          <cell r="AZ398">
            <v>0</v>
          </cell>
          <cell r="BA398">
            <v>1.0276923076923085E-3</v>
          </cell>
          <cell r="BB398">
            <v>2.4615384615384616E-3</v>
          </cell>
          <cell r="BC398" t="str">
            <v>Triangular</v>
          </cell>
          <cell r="BD398">
            <v>0</v>
          </cell>
          <cell r="BE398">
            <v>1.0276923076923085E-3</v>
          </cell>
          <cell r="BF398">
            <v>2.4615384615384616E-3</v>
          </cell>
          <cell r="BG398" t="str">
            <v>Triangular</v>
          </cell>
          <cell r="BH398">
            <v>0</v>
          </cell>
          <cell r="BI398">
            <v>0</v>
          </cell>
          <cell r="BJ398">
            <v>0</v>
          </cell>
          <cell r="BK398" t="str">
            <v>Triangular</v>
          </cell>
          <cell r="BL398">
            <v>2.5500000000000006E-3</v>
          </cell>
          <cell r="BM398">
            <v>1.1068300000000001E-2</v>
          </cell>
          <cell r="BN398">
            <v>2.2451250000000002E-2</v>
          </cell>
          <cell r="BO398" t="str">
            <v>Triangular</v>
          </cell>
          <cell r="BP398">
            <v>2.5500000000000006E-3</v>
          </cell>
          <cell r="BQ398">
            <v>1.1068300000000001E-2</v>
          </cell>
          <cell r="BR398">
            <v>2.2451250000000002E-2</v>
          </cell>
          <cell r="BS398" t="str">
            <v>Triangular</v>
          </cell>
          <cell r="BT398">
            <v>2.5500000000000006E-3</v>
          </cell>
          <cell r="BU398">
            <v>1.1068300000000001E-2</v>
          </cell>
          <cell r="BV398">
            <v>2.2451250000000002E-2</v>
          </cell>
          <cell r="BW398" t="str">
            <v>Triangular</v>
          </cell>
          <cell r="BX398">
            <v>0</v>
          </cell>
          <cell r="BY398">
            <v>3.0881250000000054E-3</v>
          </cell>
          <cell r="BZ398">
            <v>1.0003124999999998E-2</v>
          </cell>
          <cell r="CA398" t="str">
            <v>Triangular</v>
          </cell>
          <cell r="CB398">
            <v>0</v>
          </cell>
          <cell r="CC398">
            <v>2.0377777777777612E-3</v>
          </cell>
          <cell r="CD398">
            <v>6.6666666666666662E-3</v>
          </cell>
          <cell r="CE398" t="str">
            <v>Triangular</v>
          </cell>
          <cell r="CF398">
            <v>5.0534722222222231E-3</v>
          </cell>
          <cell r="CG398">
            <v>3.7975027777777781E-2</v>
          </cell>
          <cell r="CH398">
            <v>9.2694444444444413E-2</v>
          </cell>
          <cell r="CI398" t="str">
            <v>Triangular</v>
          </cell>
          <cell r="CJ398">
            <v>5.0534722222222231E-3</v>
          </cell>
          <cell r="CK398">
            <v>3.7975027777777781E-2</v>
          </cell>
          <cell r="CL398">
            <v>9.2694444444444413E-2</v>
          </cell>
          <cell r="CM398" t="str">
            <v>Triangular</v>
          </cell>
          <cell r="CN398">
            <v>1.5E-3</v>
          </cell>
          <cell r="CO398">
            <v>5.3578749999999703E-3</v>
          </cell>
          <cell r="CP398">
            <v>1.0375000000000001E-2</v>
          </cell>
          <cell r="CQ398" t="str">
            <v>Triangular</v>
          </cell>
          <cell r="CR398">
            <v>1.5E-3</v>
          </cell>
          <cell r="CS398">
            <v>5.3578749999999703E-3</v>
          </cell>
          <cell r="CT398">
            <v>1.0375000000000001E-2</v>
          </cell>
          <cell r="CU398" t="str">
            <v>Triangular</v>
          </cell>
          <cell r="CV398">
            <v>3.1428571428571426E-3</v>
          </cell>
          <cell r="CW398">
            <v>6.1187142857142664E-3</v>
          </cell>
          <cell r="CX398">
            <v>8.7142857142857143E-3</v>
          </cell>
          <cell r="CY398" t="str">
            <v>Triangular</v>
          </cell>
          <cell r="CZ398">
            <v>3.1428571428571426E-3</v>
          </cell>
          <cell r="DA398">
            <v>6.1187142857142664E-3</v>
          </cell>
          <cell r="DB398">
            <v>8.7142857142857143E-3</v>
          </cell>
          <cell r="DC398" t="str">
            <v>Triangular</v>
          </cell>
          <cell r="DD398">
            <v>0</v>
          </cell>
          <cell r="DE398">
            <v>1.6000000000000001E-6</v>
          </cell>
          <cell r="DF398">
            <v>0</v>
          </cell>
          <cell r="DG398" t="str">
            <v>Triangular</v>
          </cell>
          <cell r="DH398">
            <v>0</v>
          </cell>
          <cell r="DI398">
            <v>1.6000000000000001E-6</v>
          </cell>
          <cell r="DJ398">
            <v>0</v>
          </cell>
          <cell r="DK398" t="str">
            <v>Triangular</v>
          </cell>
          <cell r="DL398">
            <v>3.0000000000000003E-4</v>
          </cell>
          <cell r="DM398">
            <v>5.6019999999999963E-4</v>
          </cell>
          <cell r="DN398">
            <v>8.0000000000000004E-4</v>
          </cell>
          <cell r="DO398" t="str">
            <v>Triangular</v>
          </cell>
          <cell r="EB398">
            <v>3.9241408934707886E-2</v>
          </cell>
          <cell r="EC398">
            <v>5.6018391752577272E-2</v>
          </cell>
          <cell r="ED398">
            <v>7.5055154639175295E-2</v>
          </cell>
          <cell r="EE398" t="str">
            <v>Triangular</v>
          </cell>
        </row>
        <row r="399">
          <cell r="E399" t="str">
            <v>2_FLARE_AF</v>
          </cell>
          <cell r="F399" t="str">
            <v>dimensionless</v>
          </cell>
          <cell r="G399" t="e">
            <v>#NAME?</v>
          </cell>
          <cell r="H399">
            <v>0.42857142857142855</v>
          </cell>
          <cell r="I399">
            <v>0.59154285714285715</v>
          </cell>
          <cell r="J399">
            <v>0.74285714285714288</v>
          </cell>
          <cell r="K399" t="str">
            <v>Triangular</v>
          </cell>
          <cell r="L399">
            <v>0.42857142857142855</v>
          </cell>
          <cell r="M399">
            <v>0.59154285714285715</v>
          </cell>
          <cell r="N399">
            <v>0.74285714285714288</v>
          </cell>
          <cell r="O399" t="str">
            <v>Triangular</v>
          </cell>
          <cell r="P399">
            <v>0.83621621621621622</v>
          </cell>
          <cell r="Q399">
            <v>0.92831405968468583</v>
          </cell>
          <cell r="R399">
            <v>0.99887536599099103</v>
          </cell>
          <cell r="S399" t="str">
            <v>Triangular</v>
          </cell>
          <cell r="T399">
            <v>0.83621621621621622</v>
          </cell>
          <cell r="U399">
            <v>0.92831405968468583</v>
          </cell>
          <cell r="V399">
            <v>0.99887536599099103</v>
          </cell>
          <cell r="W399" t="str">
            <v>Triangular</v>
          </cell>
          <cell r="X399">
            <v>0.83621621621621622</v>
          </cell>
          <cell r="Y399">
            <v>0.92831405968468583</v>
          </cell>
          <cell r="Z399">
            <v>0.99887536599099103</v>
          </cell>
          <cell r="AA399" t="str">
            <v>Triangular</v>
          </cell>
          <cell r="AB399">
            <v>0.1</v>
          </cell>
          <cell r="AC399">
            <v>0.42776800000000026</v>
          </cell>
          <cell r="AD399">
            <v>0.7</v>
          </cell>
          <cell r="AE399" t="str">
            <v>Triangular</v>
          </cell>
          <cell r="AF399">
            <v>0.1</v>
          </cell>
          <cell r="AG399">
            <v>0.42776800000000026</v>
          </cell>
          <cell r="AH399">
            <v>0.7</v>
          </cell>
          <cell r="AI399" t="str">
            <v>Triangular</v>
          </cell>
          <cell r="AJ399">
            <v>0.1</v>
          </cell>
          <cell r="AK399">
            <v>0.42776800000000026</v>
          </cell>
          <cell r="AL399">
            <v>0.7</v>
          </cell>
          <cell r="AM399" t="str">
            <v>Triangular</v>
          </cell>
          <cell r="AN399">
            <v>0</v>
          </cell>
          <cell r="AO399">
            <v>0.24263636363636656</v>
          </cell>
          <cell r="AP399">
            <v>0.54545454545454541</v>
          </cell>
          <cell r="AQ399" t="str">
            <v>Triangular</v>
          </cell>
          <cell r="AR399">
            <v>0</v>
          </cell>
          <cell r="AS399">
            <v>0.24263636363636656</v>
          </cell>
          <cell r="AT399">
            <v>0.54545454545454541</v>
          </cell>
          <cell r="AU399" t="str">
            <v>Triangular</v>
          </cell>
          <cell r="AV399">
            <v>0</v>
          </cell>
          <cell r="AW399">
            <v>0.24263636363636656</v>
          </cell>
          <cell r="AX399">
            <v>0.54545454545454541</v>
          </cell>
          <cell r="AY399" t="str">
            <v>Triangular</v>
          </cell>
          <cell r="AZ399">
            <v>0</v>
          </cell>
          <cell r="BA399">
            <v>0.12846153846153979</v>
          </cell>
          <cell r="BB399">
            <v>0.30769230769230771</v>
          </cell>
          <cell r="BC399" t="str">
            <v>Triangular</v>
          </cell>
          <cell r="BD399">
            <v>0</v>
          </cell>
          <cell r="BE399">
            <v>0.12846153846153979</v>
          </cell>
          <cell r="BF399">
            <v>0.30769230769230771</v>
          </cell>
          <cell r="BG399" t="str">
            <v>Triangular</v>
          </cell>
          <cell r="BH399">
            <v>0</v>
          </cell>
          <cell r="BI399">
            <v>0.25642857142856917</v>
          </cell>
          <cell r="BJ399">
            <v>0.5714285714285714</v>
          </cell>
          <cell r="BK399" t="str">
            <v>Triangular</v>
          </cell>
          <cell r="BL399">
            <v>0.45</v>
          </cell>
          <cell r="BM399">
            <v>0.67579999999999885</v>
          </cell>
          <cell r="BN399">
            <v>0.85</v>
          </cell>
          <cell r="BO399" t="str">
            <v>Triangular</v>
          </cell>
          <cell r="BP399">
            <v>0.45</v>
          </cell>
          <cell r="BQ399">
            <v>0.67579999999999885</v>
          </cell>
          <cell r="BR399">
            <v>0.85</v>
          </cell>
          <cell r="BS399" t="str">
            <v>Triangular</v>
          </cell>
          <cell r="BT399">
            <v>0.45</v>
          </cell>
          <cell r="BU399">
            <v>0.67579999999999885</v>
          </cell>
          <cell r="BV399">
            <v>0.85</v>
          </cell>
          <cell r="BW399" t="str">
            <v>Triangular</v>
          </cell>
          <cell r="BX399">
            <v>0</v>
          </cell>
          <cell r="BY399">
            <v>0.24037500000000001</v>
          </cell>
          <cell r="BZ399">
            <v>0.5</v>
          </cell>
          <cell r="CA399" t="str">
            <v>Triangular</v>
          </cell>
          <cell r="CB399">
            <v>0</v>
          </cell>
          <cell r="CC399">
            <v>0.10188888888888994</v>
          </cell>
          <cell r="CD399">
            <v>0.33333333333333331</v>
          </cell>
          <cell r="CE399" t="str">
            <v>Triangular</v>
          </cell>
          <cell r="CF399">
            <v>0.8851795634920635</v>
          </cell>
          <cell r="CG399">
            <v>0.9549109325396834</v>
          </cell>
          <cell r="CH399">
            <v>0.99944444444444458</v>
          </cell>
          <cell r="CI399" t="str">
            <v>Triangular</v>
          </cell>
          <cell r="CJ399">
            <v>0.8851795634920635</v>
          </cell>
          <cell r="CK399">
            <v>0.9549109325396834</v>
          </cell>
          <cell r="CL399">
            <v>0.99944444444444458</v>
          </cell>
          <cell r="CM399" t="str">
            <v>Triangular</v>
          </cell>
          <cell r="CN399">
            <v>0.25</v>
          </cell>
          <cell r="CO399">
            <v>0.60212500000000002</v>
          </cell>
          <cell r="CP399">
            <v>0.875</v>
          </cell>
          <cell r="CQ399" t="str">
            <v>Triangular</v>
          </cell>
          <cell r="CR399">
            <v>0.25</v>
          </cell>
          <cell r="CS399">
            <v>0.60212500000000002</v>
          </cell>
          <cell r="CT399">
            <v>0.875</v>
          </cell>
          <cell r="CU399" t="str">
            <v>Triangular</v>
          </cell>
          <cell r="CV399">
            <v>0.71355357142857145</v>
          </cell>
          <cell r="CW399">
            <v>0.9476092857142836</v>
          </cell>
          <cell r="CX399">
            <v>0.99928571428571433</v>
          </cell>
          <cell r="CY399" t="str">
            <v>Triangular</v>
          </cell>
          <cell r="CZ399">
            <v>0.71355357142857145</v>
          </cell>
          <cell r="DA399">
            <v>0.9476092857142836</v>
          </cell>
          <cell r="DB399">
            <v>0.99928571428571433</v>
          </cell>
          <cell r="DC399" t="str">
            <v>Triangular</v>
          </cell>
          <cell r="DD399">
            <v>0</v>
          </cell>
          <cell r="DE399">
            <v>0.10079999999999983</v>
          </cell>
          <cell r="DF399">
            <v>0.3</v>
          </cell>
          <cell r="DG399" t="str">
            <v>Triangular</v>
          </cell>
          <cell r="DH399">
            <v>0</v>
          </cell>
          <cell r="DI399">
            <v>0.10079999999999983</v>
          </cell>
          <cell r="DJ399">
            <v>0.3</v>
          </cell>
          <cell r="DK399" t="str">
            <v>Triangular</v>
          </cell>
          <cell r="DL399">
            <v>0.4</v>
          </cell>
          <cell r="DM399">
            <v>0.70570000000000099</v>
          </cell>
          <cell r="DN399">
            <v>1</v>
          </cell>
          <cell r="DO399" t="str">
            <v>Triangular</v>
          </cell>
          <cell r="EB399">
            <v>0.64199889799132692</v>
          </cell>
          <cell r="EC399">
            <v>0.69536715490508949</v>
          </cell>
          <cell r="ED399">
            <v>0.74829961237931586</v>
          </cell>
          <cell r="EE399" t="str">
            <v>Triangular</v>
          </cell>
        </row>
        <row r="400">
          <cell r="E400" t="str">
            <v>2_FLARE_EFF</v>
          </cell>
          <cell r="F400" t="str">
            <v>dimensionless</v>
          </cell>
          <cell r="G400" t="e">
            <v>#NAME?</v>
          </cell>
          <cell r="H400">
            <v>0.41806835269993176</v>
          </cell>
          <cell r="I400">
            <v>0.57762312645249458</v>
          </cell>
          <cell r="J400">
            <v>0.72620676691729347</v>
          </cell>
          <cell r="K400" t="str">
            <v>Triangular</v>
          </cell>
          <cell r="L400">
            <v>0.41806835269993176</v>
          </cell>
          <cell r="M400">
            <v>0.57762312645249458</v>
          </cell>
          <cell r="N400">
            <v>0.72620676691729347</v>
          </cell>
          <cell r="O400" t="str">
            <v>Triangular</v>
          </cell>
          <cell r="P400">
            <v>0.82108108108108091</v>
          </cell>
          <cell r="Q400">
            <v>0.91094972972972499</v>
          </cell>
          <cell r="R400">
            <v>0.97999999999999954</v>
          </cell>
          <cell r="S400" t="str">
            <v>Triangular</v>
          </cell>
          <cell r="T400">
            <v>0.82108108108108091</v>
          </cell>
          <cell r="U400">
            <v>0.91094972972972499</v>
          </cell>
          <cell r="V400">
            <v>0.97999999999999954</v>
          </cell>
          <cell r="W400" t="str">
            <v>Triangular</v>
          </cell>
          <cell r="X400">
            <v>0.82108108108108091</v>
          </cell>
          <cell r="Y400">
            <v>0.91094972972972499</v>
          </cell>
          <cell r="Z400">
            <v>0.97999999999999954</v>
          </cell>
          <cell r="AA400" t="str">
            <v>Triangular</v>
          </cell>
          <cell r="AB400">
            <v>9.8000000000000004E-2</v>
          </cell>
          <cell r="AC400">
            <v>0.41214119999999826</v>
          </cell>
          <cell r="AD400">
            <v>0.67500000000000004</v>
          </cell>
          <cell r="AE400" t="str">
            <v>Triangular</v>
          </cell>
          <cell r="AF400">
            <v>9.8000000000000004E-2</v>
          </cell>
          <cell r="AG400">
            <v>0.41214119999999826</v>
          </cell>
          <cell r="AH400">
            <v>0.67500000000000004</v>
          </cell>
          <cell r="AI400" t="str">
            <v>Triangular</v>
          </cell>
          <cell r="AJ400">
            <v>9.8000000000000004E-2</v>
          </cell>
          <cell r="AK400">
            <v>0.41214119999999826</v>
          </cell>
          <cell r="AL400">
            <v>0.67500000000000004</v>
          </cell>
          <cell r="AM400" t="str">
            <v>Triangular</v>
          </cell>
          <cell r="AN400">
            <v>0</v>
          </cell>
          <cell r="AO400">
            <v>0.2377836363636382</v>
          </cell>
          <cell r="AP400">
            <v>0.53454545454545466</v>
          </cell>
          <cell r="AQ400" t="str">
            <v>Triangular</v>
          </cell>
          <cell r="AR400">
            <v>0</v>
          </cell>
          <cell r="AS400">
            <v>0.2377836363636382</v>
          </cell>
          <cell r="AT400">
            <v>0.53454545454545466</v>
          </cell>
          <cell r="AU400" t="str">
            <v>Triangular</v>
          </cell>
          <cell r="AV400">
            <v>0</v>
          </cell>
          <cell r="AW400">
            <v>0.2377836363636382</v>
          </cell>
          <cell r="AX400">
            <v>0.53454545454545466</v>
          </cell>
          <cell r="AY400" t="str">
            <v>Triangular</v>
          </cell>
          <cell r="AZ400">
            <v>0</v>
          </cell>
          <cell r="BA400">
            <v>0.12589230769230814</v>
          </cell>
          <cell r="BB400">
            <v>0.30153846153846159</v>
          </cell>
          <cell r="BC400" t="str">
            <v>Triangular</v>
          </cell>
          <cell r="BD400">
            <v>0</v>
          </cell>
          <cell r="BE400">
            <v>0.12589230769230814</v>
          </cell>
          <cell r="BF400">
            <v>0.30153846153846159</v>
          </cell>
          <cell r="BG400" t="str">
            <v>Triangular</v>
          </cell>
          <cell r="BH400">
            <v>0</v>
          </cell>
          <cell r="BI400">
            <v>0.25129999999999741</v>
          </cell>
          <cell r="BJ400">
            <v>0.56000000000000016</v>
          </cell>
          <cell r="BK400" t="str">
            <v>Triangular</v>
          </cell>
          <cell r="BL400">
            <v>0.44100000000000011</v>
          </cell>
          <cell r="BM400">
            <v>0.66218935483871033</v>
          </cell>
          <cell r="BN400">
            <v>0.83300000000000018</v>
          </cell>
          <cell r="BO400" t="str">
            <v>Triangular</v>
          </cell>
          <cell r="BP400">
            <v>0.44100000000000011</v>
          </cell>
          <cell r="BQ400">
            <v>0.66218935483871033</v>
          </cell>
          <cell r="BR400">
            <v>0.83300000000000018</v>
          </cell>
          <cell r="BS400" t="str">
            <v>Triangular</v>
          </cell>
          <cell r="BT400">
            <v>0.44100000000000011</v>
          </cell>
          <cell r="BU400">
            <v>0.66218935483871033</v>
          </cell>
          <cell r="BV400">
            <v>0.83300000000000018</v>
          </cell>
          <cell r="BW400" t="str">
            <v>Triangular</v>
          </cell>
          <cell r="BX400">
            <v>0</v>
          </cell>
          <cell r="BY400">
            <v>0.22838750000000158</v>
          </cell>
          <cell r="BZ400">
            <v>0.49</v>
          </cell>
          <cell r="CA400" t="str">
            <v>Triangular</v>
          </cell>
          <cell r="CB400">
            <v>0</v>
          </cell>
          <cell r="CC400">
            <v>9.9851111111110905E-2</v>
          </cell>
          <cell r="CD400">
            <v>0.32666666666666666</v>
          </cell>
          <cell r="CE400" t="str">
            <v>Triangular</v>
          </cell>
          <cell r="CF400">
            <v>0.86692569444444467</v>
          </cell>
          <cell r="CG400">
            <v>0.93667788888888981</v>
          </cell>
          <cell r="CH400">
            <v>0.98</v>
          </cell>
          <cell r="CI400" t="str">
            <v>Triangular</v>
          </cell>
          <cell r="CJ400">
            <v>0.86692569444444467</v>
          </cell>
          <cell r="CK400">
            <v>0.93667788888888981</v>
          </cell>
          <cell r="CL400">
            <v>0.98</v>
          </cell>
          <cell r="CM400" t="str">
            <v>Triangular</v>
          </cell>
          <cell r="CN400">
            <v>0.24500000000000005</v>
          </cell>
          <cell r="CO400">
            <v>0.59008250000000428</v>
          </cell>
          <cell r="CP400">
            <v>0.85750000000000026</v>
          </cell>
          <cell r="CQ400" t="str">
            <v>Triangular</v>
          </cell>
          <cell r="CR400">
            <v>0.24500000000000005</v>
          </cell>
          <cell r="CS400">
            <v>0.59008250000000428</v>
          </cell>
          <cell r="CT400">
            <v>0.85750000000000026</v>
          </cell>
          <cell r="CU400" t="str">
            <v>Triangular</v>
          </cell>
          <cell r="CV400">
            <v>0.6855714285714285</v>
          </cell>
          <cell r="CW400">
            <v>0.91048700000000404</v>
          </cell>
          <cell r="CX400">
            <v>0.96557142857142864</v>
          </cell>
          <cell r="CY400" t="str">
            <v>Triangular</v>
          </cell>
          <cell r="CZ400">
            <v>0.6855714285714285</v>
          </cell>
          <cell r="DA400">
            <v>0.91048700000000404</v>
          </cell>
          <cell r="DB400">
            <v>0.96557142857142864</v>
          </cell>
          <cell r="DC400" t="str">
            <v>Triangular</v>
          </cell>
          <cell r="DD400">
            <v>0</v>
          </cell>
          <cell r="DE400">
            <v>9.577199999999926E-2</v>
          </cell>
          <cell r="DF400">
            <v>0.28499999999999998</v>
          </cell>
          <cell r="DG400" t="str">
            <v>Triangular</v>
          </cell>
          <cell r="DH400">
            <v>0</v>
          </cell>
          <cell r="DI400">
            <v>9.577199999999926E-2</v>
          </cell>
          <cell r="DJ400">
            <v>0.28499999999999998</v>
          </cell>
          <cell r="DK400" t="str">
            <v>Triangular</v>
          </cell>
          <cell r="DL400">
            <v>0.38533333333333336</v>
          </cell>
          <cell r="DM400">
            <v>0.67897533333333415</v>
          </cell>
          <cell r="DN400">
            <v>0.95472499999999993</v>
          </cell>
          <cell r="DO400" t="str">
            <v>Triangular</v>
          </cell>
          <cell r="EB400">
            <v>0.62826285915163027</v>
          </cell>
          <cell r="EC400">
            <v>0.68159347003160342</v>
          </cell>
          <cell r="ED400">
            <v>0.7323379453801474</v>
          </cell>
          <cell r="EE400" t="str">
            <v>Triangular</v>
          </cell>
        </row>
        <row r="401">
          <cell r="E401" t="str">
            <v>2_COMB_fuel_5M</v>
          </cell>
          <cell r="F401" t="str">
            <v>Mcf</v>
          </cell>
          <cell r="G401" t="e">
            <v>#NAME?</v>
          </cell>
          <cell r="H401">
            <v>79688.814613451425</v>
          </cell>
          <cell r="I401">
            <v>147029.41371559436</v>
          </cell>
          <cell r="J401">
            <v>223566.72224791435</v>
          </cell>
          <cell r="K401" t="str">
            <v>Triangular</v>
          </cell>
          <cell r="L401">
            <v>79688.814613451425</v>
          </cell>
          <cell r="M401">
            <v>147029.41371559436</v>
          </cell>
          <cell r="N401">
            <v>223566.72224791435</v>
          </cell>
          <cell r="O401" t="str">
            <v>Triangular</v>
          </cell>
          <cell r="P401">
            <v>149862.23507634757</v>
          </cell>
          <cell r="Q401">
            <v>247589.37384341593</v>
          </cell>
          <cell r="R401">
            <v>354367.97362814221</v>
          </cell>
          <cell r="S401" t="str">
            <v>Triangular</v>
          </cell>
          <cell r="T401">
            <v>149862.23507634757</v>
          </cell>
          <cell r="U401">
            <v>247589.37384341593</v>
          </cell>
          <cell r="V401">
            <v>354367.97362814221</v>
          </cell>
          <cell r="W401" t="str">
            <v>Triangular</v>
          </cell>
          <cell r="X401">
            <v>149862.23507634757</v>
          </cell>
          <cell r="Y401">
            <v>247589.37384341593</v>
          </cell>
          <cell r="Z401">
            <v>354367.97362814221</v>
          </cell>
          <cell r="AA401" t="str">
            <v>Triangular</v>
          </cell>
          <cell r="AB401">
            <v>28022.845659999999</v>
          </cell>
          <cell r="AC401">
            <v>73921.159820736881</v>
          </cell>
          <cell r="AD401">
            <v>120415.81050748001</v>
          </cell>
          <cell r="AE401" t="str">
            <v>Triangular</v>
          </cell>
          <cell r="AF401">
            <v>28022.845659999999</v>
          </cell>
          <cell r="AG401">
            <v>73921.159820736881</v>
          </cell>
          <cell r="AH401">
            <v>120415.81050748001</v>
          </cell>
          <cell r="AI401" t="str">
            <v>Triangular</v>
          </cell>
          <cell r="AJ401">
            <v>28022.845659999999</v>
          </cell>
          <cell r="AK401">
            <v>73921.159820736881</v>
          </cell>
          <cell r="AL401">
            <v>120415.81050748001</v>
          </cell>
          <cell r="AM401" t="str">
            <v>Triangular</v>
          </cell>
          <cell r="AN401">
            <v>0</v>
          </cell>
          <cell r="AO401">
            <v>0</v>
          </cell>
          <cell r="AP401">
            <v>0</v>
          </cell>
          <cell r="AQ401" t="str">
            <v>Triangular</v>
          </cell>
          <cell r="AR401">
            <v>0</v>
          </cell>
          <cell r="AS401">
            <v>0</v>
          </cell>
          <cell r="AT401">
            <v>0</v>
          </cell>
          <cell r="AU401" t="str">
            <v>Triangular</v>
          </cell>
          <cell r="AV401">
            <v>0</v>
          </cell>
          <cell r="AW401">
            <v>0</v>
          </cell>
          <cell r="AX401">
            <v>0</v>
          </cell>
          <cell r="AY401" t="str">
            <v>Triangular</v>
          </cell>
          <cell r="AZ401">
            <v>0</v>
          </cell>
          <cell r="BA401">
            <v>19605.067947692336</v>
          </cell>
          <cell r="BB401">
            <v>65179.009230769239</v>
          </cell>
          <cell r="BC401" t="str">
            <v>Triangular</v>
          </cell>
          <cell r="BD401">
            <v>0</v>
          </cell>
          <cell r="BE401">
            <v>19605.067947692336</v>
          </cell>
          <cell r="BF401">
            <v>65179.009230769239</v>
          </cell>
          <cell r="BG401" t="str">
            <v>Triangular</v>
          </cell>
          <cell r="BH401">
            <v>0</v>
          </cell>
          <cell r="BI401">
            <v>0</v>
          </cell>
          <cell r="BJ401">
            <v>0</v>
          </cell>
          <cell r="BK401" t="str">
            <v>Triangular</v>
          </cell>
          <cell r="BL401">
            <v>5583.7120028031195</v>
          </cell>
          <cell r="BM401">
            <v>52974.151257387231</v>
          </cell>
          <cell r="BN401">
            <v>117639.96600280311</v>
          </cell>
          <cell r="BO401" t="str">
            <v>Triangular</v>
          </cell>
          <cell r="BP401">
            <v>5583.7120028031195</v>
          </cell>
          <cell r="BQ401">
            <v>52974.151257387231</v>
          </cell>
          <cell r="BR401">
            <v>117639.96600280311</v>
          </cell>
          <cell r="BS401" t="str">
            <v>Triangular</v>
          </cell>
          <cell r="BT401">
            <v>5583.7120028031195</v>
          </cell>
          <cell r="BU401">
            <v>52974.151257387231</v>
          </cell>
          <cell r="BV401">
            <v>117639.96600280311</v>
          </cell>
          <cell r="BW401" t="str">
            <v>Triangular</v>
          </cell>
          <cell r="BX401">
            <v>0</v>
          </cell>
          <cell r="BY401">
            <v>9673.0894812500264</v>
          </cell>
          <cell r="BZ401">
            <v>27237.692500000001</v>
          </cell>
          <cell r="CA401" t="str">
            <v>Triangular</v>
          </cell>
          <cell r="CB401">
            <v>0</v>
          </cell>
          <cell r="CC401">
            <v>94360.923771862115</v>
          </cell>
          <cell r="CD401">
            <v>312798.64233766665</v>
          </cell>
          <cell r="CE401" t="str">
            <v>Triangular</v>
          </cell>
          <cell r="CF401">
            <v>7956.3720796112648</v>
          </cell>
          <cell r="CG401">
            <v>28134.715299972264</v>
          </cell>
          <cell r="CH401">
            <v>55083.979877885416</v>
          </cell>
          <cell r="CI401" t="str">
            <v>Triangular</v>
          </cell>
          <cell r="CJ401">
            <v>7956.3720796112648</v>
          </cell>
          <cell r="CK401">
            <v>28134.715299972264</v>
          </cell>
          <cell r="CL401">
            <v>55083.979877885416</v>
          </cell>
          <cell r="CM401" t="str">
            <v>Triangular</v>
          </cell>
          <cell r="CN401">
            <v>5593.2748537999996</v>
          </cell>
          <cell r="CO401">
            <v>56674.253466372655</v>
          </cell>
          <cell r="CP401">
            <v>119496.59941520001</v>
          </cell>
          <cell r="CQ401" t="str">
            <v>Triangular</v>
          </cell>
          <cell r="CR401">
            <v>5593.2748537999996</v>
          </cell>
          <cell r="CS401">
            <v>56674.253466372655</v>
          </cell>
          <cell r="CT401">
            <v>119496.59941520001</v>
          </cell>
          <cell r="CU401" t="str">
            <v>Triangular</v>
          </cell>
          <cell r="CV401">
            <v>0</v>
          </cell>
          <cell r="CW401">
            <v>1201.7670321428575</v>
          </cell>
          <cell r="CX401">
            <v>12650.179285714286</v>
          </cell>
          <cell r="CY401" t="str">
            <v>Triangular</v>
          </cell>
          <cell r="CZ401">
            <v>0</v>
          </cell>
          <cell r="DA401">
            <v>1201.7670321428575</v>
          </cell>
          <cell r="DB401">
            <v>12650.179285714286</v>
          </cell>
          <cell r="DC401" t="str">
            <v>Triangular</v>
          </cell>
          <cell r="DD401">
            <v>0</v>
          </cell>
          <cell r="DE401">
            <v>0</v>
          </cell>
          <cell r="DF401">
            <v>0</v>
          </cell>
          <cell r="DG401" t="str">
            <v>Triangular</v>
          </cell>
          <cell r="DH401">
            <v>0</v>
          </cell>
          <cell r="DI401">
            <v>0</v>
          </cell>
          <cell r="DJ401">
            <v>0</v>
          </cell>
          <cell r="DK401" t="str">
            <v>Triangular</v>
          </cell>
          <cell r="DL401">
            <v>0</v>
          </cell>
          <cell r="DM401">
            <v>0</v>
          </cell>
          <cell r="DN401">
            <v>0</v>
          </cell>
          <cell r="DO401" t="str">
            <v>Triangular</v>
          </cell>
          <cell r="EB401">
            <v>205259.21526887626</v>
          </cell>
          <cell r="EC401">
            <v>348166.95484542503</v>
          </cell>
          <cell r="ED401">
            <v>549234.2670977728</v>
          </cell>
          <cell r="EE401" t="str">
            <v>Triangular</v>
          </cell>
        </row>
        <row r="402">
          <cell r="E402" t="str">
            <v>2_COMB_CH4ef_5M</v>
          </cell>
          <cell r="F402" t="str">
            <v>kg/scf combusted</v>
          </cell>
          <cell r="G402" t="e">
            <v>#NAME?</v>
          </cell>
          <cell r="H402">
            <v>4.6402931571061817E-2</v>
          </cell>
          <cell r="I402">
            <v>8.2602712597235589E-2</v>
          </cell>
          <cell r="J402">
            <v>0.12766393720363398</v>
          </cell>
          <cell r="K402" t="str">
            <v>Triangular</v>
          </cell>
          <cell r="L402">
            <v>4.6402931571061817E-2</v>
          </cell>
          <cell r="M402">
            <v>8.2602712597235589E-2</v>
          </cell>
          <cell r="N402">
            <v>0.12766393720363398</v>
          </cell>
          <cell r="O402" t="str">
            <v>Triangular</v>
          </cell>
          <cell r="P402">
            <v>9.010731874144853E-3</v>
          </cell>
          <cell r="Q402">
            <v>1.7188907340151945E-2</v>
          </cell>
          <cell r="R402">
            <v>2.5956633350859674E-2</v>
          </cell>
          <cell r="S402" t="str">
            <v>Triangular</v>
          </cell>
          <cell r="T402">
            <v>9.010731874144853E-3</v>
          </cell>
          <cell r="U402">
            <v>1.7188907340151945E-2</v>
          </cell>
          <cell r="V402">
            <v>2.5956633350859674E-2</v>
          </cell>
          <cell r="W402" t="str">
            <v>Triangular</v>
          </cell>
          <cell r="X402">
            <v>9.010731874144853E-3</v>
          </cell>
          <cell r="Y402">
            <v>1.7188907340151945E-2</v>
          </cell>
          <cell r="Z402">
            <v>2.5956633350859674E-2</v>
          </cell>
          <cell r="AA402" t="str">
            <v>Triangular</v>
          </cell>
          <cell r="AB402">
            <v>1.8092380986264193E-2</v>
          </cell>
          <cell r="AC402">
            <v>4.5742924581551332E-2</v>
          </cell>
          <cell r="AD402">
            <v>7.3295022869065224E-2</v>
          </cell>
          <cell r="AE402" t="str">
            <v>Triangular</v>
          </cell>
          <cell r="AF402">
            <v>1.8092380986264193E-2</v>
          </cell>
          <cell r="AG402">
            <v>4.5742924581551332E-2</v>
          </cell>
          <cell r="AH402">
            <v>7.3295022869065224E-2</v>
          </cell>
          <cell r="AI402" t="str">
            <v>Triangular</v>
          </cell>
          <cell r="AJ402">
            <v>1.8092380986264193E-2</v>
          </cell>
          <cell r="AK402">
            <v>4.5742924581551332E-2</v>
          </cell>
          <cell r="AL402">
            <v>7.3295022869065224E-2</v>
          </cell>
          <cell r="AM402" t="str">
            <v>Triangular</v>
          </cell>
          <cell r="AN402">
            <v>0</v>
          </cell>
          <cell r="AO402">
            <v>0</v>
          </cell>
          <cell r="AP402">
            <v>0</v>
          </cell>
          <cell r="AQ402" t="str">
            <v>Triangular</v>
          </cell>
          <cell r="AR402">
            <v>0</v>
          </cell>
          <cell r="AS402">
            <v>0</v>
          </cell>
          <cell r="AT402">
            <v>0</v>
          </cell>
          <cell r="AU402" t="str">
            <v>Triangular</v>
          </cell>
          <cell r="AV402">
            <v>0</v>
          </cell>
          <cell r="AW402">
            <v>0</v>
          </cell>
          <cell r="AX402">
            <v>0</v>
          </cell>
          <cell r="AY402" t="str">
            <v>Triangular</v>
          </cell>
          <cell r="AZ402">
            <v>0</v>
          </cell>
          <cell r="BA402">
            <v>5.1980532028746721E-3</v>
          </cell>
          <cell r="BB402">
            <v>2.0100721444700466E-2</v>
          </cell>
          <cell r="BC402" t="str">
            <v>Triangular</v>
          </cell>
          <cell r="BD402">
            <v>0</v>
          </cell>
          <cell r="BE402">
            <v>5.1980532028746721E-3</v>
          </cell>
          <cell r="BF402">
            <v>2.0100721444700466E-2</v>
          </cell>
          <cell r="BG402" t="str">
            <v>Triangular</v>
          </cell>
          <cell r="BH402">
            <v>0</v>
          </cell>
          <cell r="BI402">
            <v>0</v>
          </cell>
          <cell r="BJ402">
            <v>0</v>
          </cell>
          <cell r="BK402" t="str">
            <v>Triangular</v>
          </cell>
          <cell r="BL402">
            <v>4.2363766684543995E-3</v>
          </cell>
          <cell r="BM402">
            <v>1.6947412237742078E-2</v>
          </cell>
          <cell r="BN402">
            <v>3.3162492037866122E-2</v>
          </cell>
          <cell r="BO402" t="str">
            <v>Triangular</v>
          </cell>
          <cell r="BP402">
            <v>4.2363766684543995E-3</v>
          </cell>
          <cell r="BQ402">
            <v>1.6947412237742078E-2</v>
          </cell>
          <cell r="BR402">
            <v>3.3162492037866122E-2</v>
          </cell>
          <cell r="BS402" t="str">
            <v>Triangular</v>
          </cell>
          <cell r="BT402">
            <v>4.2363766684543995E-3</v>
          </cell>
          <cell r="BU402">
            <v>1.6947412237742078E-2</v>
          </cell>
          <cell r="BV402">
            <v>3.3162492037866122E-2</v>
          </cell>
          <cell r="BW402" t="str">
            <v>Triangular</v>
          </cell>
          <cell r="BX402">
            <v>0</v>
          </cell>
          <cell r="BY402">
            <v>5.6404504828148514E-3</v>
          </cell>
          <cell r="BZ402">
            <v>1.8823378107096753E-2</v>
          </cell>
          <cell r="CA402" t="str">
            <v>Triangular</v>
          </cell>
          <cell r="CB402">
            <v>0</v>
          </cell>
          <cell r="CC402">
            <v>1.0319205061794583E-4</v>
          </cell>
          <cell r="CD402">
            <v>3.4207309597109221E-4</v>
          </cell>
          <cell r="CE402" t="str">
            <v>Triangular</v>
          </cell>
          <cell r="CF402">
            <v>7.860432336969346E-2</v>
          </cell>
          <cell r="CG402">
            <v>0.31331142736856832</v>
          </cell>
          <cell r="CH402">
            <v>0.63607510208148366</v>
          </cell>
          <cell r="CI402" t="str">
            <v>Triangular</v>
          </cell>
          <cell r="CJ402">
            <v>7.860432336969346E-2</v>
          </cell>
          <cell r="CK402">
            <v>0.31331142736856832</v>
          </cell>
          <cell r="CL402">
            <v>0.63607510208148366</v>
          </cell>
          <cell r="CM402" t="str">
            <v>Triangular</v>
          </cell>
          <cell r="CN402">
            <v>1.2850253541745591E-4</v>
          </cell>
          <cell r="CO402">
            <v>4.5837541239545911E-4</v>
          </cell>
          <cell r="CP402">
            <v>7.7181353634531874E-4</v>
          </cell>
          <cell r="CQ402" t="str">
            <v>Triangular</v>
          </cell>
          <cell r="CR402">
            <v>1.2850253541745591E-4</v>
          </cell>
          <cell r="CS402">
            <v>4.5837541239545911E-4</v>
          </cell>
          <cell r="CT402">
            <v>7.7181353634531874E-4</v>
          </cell>
          <cell r="CU402" t="str">
            <v>Triangular</v>
          </cell>
          <cell r="CV402">
            <v>0</v>
          </cell>
          <cell r="CW402">
            <v>1.6705417831579167E-5</v>
          </cell>
          <cell r="CX402">
            <v>1.7584650349030707E-4</v>
          </cell>
          <cell r="CY402" t="str">
            <v>Triangular</v>
          </cell>
          <cell r="CZ402">
            <v>0</v>
          </cell>
          <cell r="DA402">
            <v>1.6705417831579167E-5</v>
          </cell>
          <cell r="DB402">
            <v>1.7584650349030707E-4</v>
          </cell>
          <cell r="DC402" t="str">
            <v>Triangular</v>
          </cell>
          <cell r="DD402">
            <v>0</v>
          </cell>
          <cell r="DE402">
            <v>0</v>
          </cell>
          <cell r="DF402">
            <v>0</v>
          </cell>
          <cell r="DG402" t="str">
            <v>Triangular</v>
          </cell>
          <cell r="DH402">
            <v>0</v>
          </cell>
          <cell r="DI402">
            <v>0</v>
          </cell>
          <cell r="DJ402">
            <v>0</v>
          </cell>
          <cell r="DK402" t="str">
            <v>Triangular</v>
          </cell>
          <cell r="DL402">
            <v>0</v>
          </cell>
          <cell r="DM402">
            <v>0</v>
          </cell>
          <cell r="DN402">
            <v>0</v>
          </cell>
          <cell r="DO402" t="str">
            <v>Triangular</v>
          </cell>
          <cell r="EB402">
            <v>5.0914285552262256E-5</v>
          </cell>
          <cell r="EC402">
            <v>1.0200333569702326E-4</v>
          </cell>
          <cell r="ED402">
            <v>1.640678046246828E-4</v>
          </cell>
          <cell r="EE402" t="str">
            <v>Triangular</v>
          </cell>
        </row>
        <row r="403">
          <cell r="E403" t="str">
            <v>2_COMB_CO2ef_5M</v>
          </cell>
          <cell r="F403" t="str">
            <v>kg/scf combusted</v>
          </cell>
          <cell r="G403" t="e">
            <v>#NAME?</v>
          </cell>
          <cell r="H403">
            <v>11.139623799166431</v>
          </cell>
          <cell r="I403">
            <v>19.320757075609887</v>
          </cell>
          <cell r="J403">
            <v>28.997216288595965</v>
          </cell>
          <cell r="K403" t="str">
            <v>Triangular</v>
          </cell>
          <cell r="L403">
            <v>11.139623799166431</v>
          </cell>
          <cell r="M403">
            <v>19.320757075609887</v>
          </cell>
          <cell r="N403">
            <v>28.997216288595965</v>
          </cell>
          <cell r="O403" t="str">
            <v>Triangular</v>
          </cell>
          <cell r="P403">
            <v>16.960465445294318</v>
          </cell>
          <cell r="Q403">
            <v>26.527694535578586</v>
          </cell>
          <cell r="R403">
            <v>36.966208933952664</v>
          </cell>
          <cell r="S403" t="str">
            <v>Triangular</v>
          </cell>
          <cell r="T403">
            <v>16.960465445294318</v>
          </cell>
          <cell r="U403">
            <v>26.527694535578586</v>
          </cell>
          <cell r="V403">
            <v>36.966208933952664</v>
          </cell>
          <cell r="W403" t="str">
            <v>Triangular</v>
          </cell>
          <cell r="X403">
            <v>16.960465445294318</v>
          </cell>
          <cell r="Y403">
            <v>26.527694535578586</v>
          </cell>
          <cell r="Z403">
            <v>36.966208933952664</v>
          </cell>
          <cell r="AA403" t="str">
            <v>Triangular</v>
          </cell>
          <cell r="AB403">
            <v>10.523954359331722</v>
          </cell>
          <cell r="AC403">
            <v>26.377552163676754</v>
          </cell>
          <cell r="AD403">
            <v>42.112773916275543</v>
          </cell>
          <cell r="AE403" t="str">
            <v>Triangular</v>
          </cell>
          <cell r="AF403">
            <v>10.523954359331722</v>
          </cell>
          <cell r="AG403">
            <v>26.377552163676754</v>
          </cell>
          <cell r="AH403">
            <v>42.112773916275543</v>
          </cell>
          <cell r="AI403" t="str">
            <v>Triangular</v>
          </cell>
          <cell r="AJ403">
            <v>10.523954359331722</v>
          </cell>
          <cell r="AK403">
            <v>26.377552163676754</v>
          </cell>
          <cell r="AL403">
            <v>42.112773916275543</v>
          </cell>
          <cell r="AM403" t="str">
            <v>Triangular</v>
          </cell>
          <cell r="AN403">
            <v>0</v>
          </cell>
          <cell r="AO403">
            <v>0</v>
          </cell>
          <cell r="AP403">
            <v>0</v>
          </cell>
          <cell r="AQ403" t="str">
            <v>Triangular</v>
          </cell>
          <cell r="AR403">
            <v>0</v>
          </cell>
          <cell r="AS403">
            <v>0</v>
          </cell>
          <cell r="AT403">
            <v>0</v>
          </cell>
          <cell r="AU403" t="str">
            <v>Triangular</v>
          </cell>
          <cell r="AV403">
            <v>0</v>
          </cell>
          <cell r="AW403">
            <v>0</v>
          </cell>
          <cell r="AX403">
            <v>0</v>
          </cell>
          <cell r="AY403" t="str">
            <v>Triangular</v>
          </cell>
          <cell r="AZ403">
            <v>0</v>
          </cell>
          <cell r="BA403">
            <v>4.0197643663201088</v>
          </cell>
          <cell r="BB403">
            <v>13.098092418650376</v>
          </cell>
          <cell r="BC403" t="str">
            <v>Triangular</v>
          </cell>
          <cell r="BD403">
            <v>0</v>
          </cell>
          <cell r="BE403">
            <v>4.0197643663201088</v>
          </cell>
          <cell r="BF403">
            <v>13.098092418650376</v>
          </cell>
          <cell r="BG403" t="str">
            <v>Triangular</v>
          </cell>
          <cell r="BH403">
            <v>0</v>
          </cell>
          <cell r="BI403">
            <v>0</v>
          </cell>
          <cell r="BJ403">
            <v>0</v>
          </cell>
          <cell r="BK403" t="str">
            <v>Triangular</v>
          </cell>
          <cell r="BL403">
            <v>5.5864270908565086</v>
          </cell>
          <cell r="BM403">
            <v>14.850923138738468</v>
          </cell>
          <cell r="BN403">
            <v>25.64037284892412</v>
          </cell>
          <cell r="BO403" t="str">
            <v>Triangular</v>
          </cell>
          <cell r="BP403">
            <v>5.5864270908565086</v>
          </cell>
          <cell r="BQ403">
            <v>14.850923138738468</v>
          </cell>
          <cell r="BR403">
            <v>25.64037284892412</v>
          </cell>
          <cell r="BS403" t="str">
            <v>Triangular</v>
          </cell>
          <cell r="BT403">
            <v>5.5864270908565086</v>
          </cell>
          <cell r="BU403">
            <v>14.850923138738468</v>
          </cell>
          <cell r="BV403">
            <v>25.64037284892412</v>
          </cell>
          <cell r="BW403" t="str">
            <v>Triangular</v>
          </cell>
          <cell r="BX403">
            <v>0</v>
          </cell>
          <cell r="BY403">
            <v>10.224979815940758</v>
          </cell>
          <cell r="BZ403">
            <v>29.240982393323041</v>
          </cell>
          <cell r="CA403" t="str">
            <v>Triangular</v>
          </cell>
          <cell r="CB403">
            <v>0</v>
          </cell>
          <cell r="CC403">
            <v>5.4742001600969132</v>
          </cell>
          <cell r="CD403">
            <v>18.146519867724692</v>
          </cell>
          <cell r="CE403" t="str">
            <v>Triangular</v>
          </cell>
          <cell r="CF403">
            <v>4.2580830988847298</v>
          </cell>
          <cell r="CG403">
            <v>10.782938904828168</v>
          </cell>
          <cell r="CH403">
            <v>18.594282648688381</v>
          </cell>
          <cell r="CI403" t="str">
            <v>Triangular</v>
          </cell>
          <cell r="CJ403">
            <v>4.2580830988847298</v>
          </cell>
          <cell r="CK403">
            <v>10.782938904828168</v>
          </cell>
          <cell r="CL403">
            <v>18.594282648688381</v>
          </cell>
          <cell r="CM403" t="str">
            <v>Triangular</v>
          </cell>
          <cell r="CN403">
            <v>6.8049313502911239</v>
          </cell>
          <cell r="CO403">
            <v>24.252795466185798</v>
          </cell>
          <cell r="CP403">
            <v>40.829638499113742</v>
          </cell>
          <cell r="CQ403" t="str">
            <v>Triangular</v>
          </cell>
          <cell r="CR403">
            <v>6.8049313502911239</v>
          </cell>
          <cell r="CS403">
            <v>24.252795466185798</v>
          </cell>
          <cell r="CT403">
            <v>40.829638499113742</v>
          </cell>
          <cell r="CU403" t="str">
            <v>Triangular</v>
          </cell>
          <cell r="CV403">
            <v>0</v>
          </cell>
          <cell r="CW403">
            <v>0.88932349325338833</v>
          </cell>
          <cell r="CX403">
            <v>9.3612999289830174</v>
          </cell>
          <cell r="CY403" t="str">
            <v>Triangular</v>
          </cell>
          <cell r="CZ403">
            <v>0</v>
          </cell>
          <cell r="DA403">
            <v>0.88932349325338833</v>
          </cell>
          <cell r="DB403">
            <v>9.3612999289830174</v>
          </cell>
          <cell r="DC403" t="str">
            <v>Triangular</v>
          </cell>
          <cell r="DD403">
            <v>0</v>
          </cell>
          <cell r="DE403">
            <v>0</v>
          </cell>
          <cell r="DF403">
            <v>0</v>
          </cell>
          <cell r="DG403" t="str">
            <v>Triangular</v>
          </cell>
          <cell r="DH403">
            <v>0</v>
          </cell>
          <cell r="DI403">
            <v>0</v>
          </cell>
          <cell r="DJ403">
            <v>0</v>
          </cell>
          <cell r="DK403" t="str">
            <v>Triangular</v>
          </cell>
          <cell r="DL403">
            <v>0</v>
          </cell>
          <cell r="DM403">
            <v>0</v>
          </cell>
          <cell r="DN403">
            <v>0</v>
          </cell>
          <cell r="DO403" t="str">
            <v>Triangular</v>
          </cell>
          <cell r="EB403">
            <v>1.5414366246896488E-2</v>
          </cell>
          <cell r="EC403">
            <v>1.867583246029789E-2</v>
          </cell>
          <cell r="ED403">
            <v>2.1971799166701448E-2</v>
          </cell>
          <cell r="EE403" t="str">
            <v>Triangular</v>
          </cell>
        </row>
        <row r="404">
          <cell r="E404" t="str">
            <v>2_COMB_N2Oef_5M</v>
          </cell>
          <cell r="F404" t="str">
            <v>kg/scf combusted</v>
          </cell>
          <cell r="G404" t="e">
            <v>#NAME?</v>
          </cell>
          <cell r="H404">
            <v>1.8084207399242079E-5</v>
          </cell>
          <cell r="I404">
            <v>3.3738178953841012E-5</v>
          </cell>
          <cell r="J404">
            <v>5.2216913585220966E-5</v>
          </cell>
          <cell r="K404" t="str">
            <v>Triangular</v>
          </cell>
          <cell r="L404">
            <v>1.8084207399242079E-5</v>
          </cell>
          <cell r="M404">
            <v>3.3738178953841012E-5</v>
          </cell>
          <cell r="N404">
            <v>5.2216913585220966E-5</v>
          </cell>
          <cell r="O404" t="str">
            <v>Triangular</v>
          </cell>
          <cell r="P404">
            <v>3.1113993284576665E-5</v>
          </cell>
          <cell r="Q404">
            <v>4.8251482794573704E-5</v>
          </cell>
          <cell r="R404">
            <v>6.6548765211150345E-5</v>
          </cell>
          <cell r="S404" t="str">
            <v>Triangular</v>
          </cell>
          <cell r="T404">
            <v>3.1113993284576665E-5</v>
          </cell>
          <cell r="U404">
            <v>4.8251482794573704E-5</v>
          </cell>
          <cell r="V404">
            <v>6.6548765211150345E-5</v>
          </cell>
          <cell r="W404" t="str">
            <v>Triangular</v>
          </cell>
          <cell r="X404">
            <v>3.1113993284576665E-5</v>
          </cell>
          <cell r="Y404">
            <v>4.8251482794573704E-5</v>
          </cell>
          <cell r="Z404">
            <v>6.6548765211150345E-5</v>
          </cell>
          <cell r="AA404" t="str">
            <v>Triangular</v>
          </cell>
          <cell r="AB404">
            <v>2.2260304812704418E-5</v>
          </cell>
          <cell r="AC404">
            <v>5.8116749593887284E-5</v>
          </cell>
          <cell r="AD404">
            <v>9.3102580541749551E-5</v>
          </cell>
          <cell r="AE404" t="str">
            <v>Triangular</v>
          </cell>
          <cell r="AF404">
            <v>2.2260304812704418E-5</v>
          </cell>
          <cell r="AG404">
            <v>5.8116749593887284E-5</v>
          </cell>
          <cell r="AH404">
            <v>9.3102580541749551E-5</v>
          </cell>
          <cell r="AI404" t="str">
            <v>Triangular</v>
          </cell>
          <cell r="AJ404">
            <v>2.2260304812704418E-5</v>
          </cell>
          <cell r="AK404">
            <v>5.8116749593887284E-5</v>
          </cell>
          <cell r="AL404">
            <v>9.3102580541749551E-5</v>
          </cell>
          <cell r="AM404" t="str">
            <v>Triangular</v>
          </cell>
          <cell r="AN404">
            <v>0</v>
          </cell>
          <cell r="AO404">
            <v>0</v>
          </cell>
          <cell r="AP404">
            <v>0</v>
          </cell>
          <cell r="AQ404" t="str">
            <v>Triangular</v>
          </cell>
          <cell r="AR404">
            <v>0</v>
          </cell>
          <cell r="AS404">
            <v>0</v>
          </cell>
          <cell r="AT404">
            <v>0</v>
          </cell>
          <cell r="AU404" t="str">
            <v>Triangular</v>
          </cell>
          <cell r="AV404">
            <v>0</v>
          </cell>
          <cell r="AW404">
            <v>0</v>
          </cell>
          <cell r="AX404">
            <v>0</v>
          </cell>
          <cell r="AY404" t="str">
            <v>Triangular</v>
          </cell>
          <cell r="AZ404">
            <v>0</v>
          </cell>
          <cell r="BA404">
            <v>5.6985040039526198E-6</v>
          </cell>
          <cell r="BB404">
            <v>1.9371050905624318E-5</v>
          </cell>
          <cell r="BC404" t="str">
            <v>Triangular</v>
          </cell>
          <cell r="BD404">
            <v>0</v>
          </cell>
          <cell r="BE404">
            <v>5.6985040039526198E-6</v>
          </cell>
          <cell r="BF404">
            <v>1.9371050905624318E-5</v>
          </cell>
          <cell r="BG404" t="str">
            <v>Triangular</v>
          </cell>
          <cell r="BH404">
            <v>0</v>
          </cell>
          <cell r="BI404">
            <v>0</v>
          </cell>
          <cell r="BJ404">
            <v>0</v>
          </cell>
          <cell r="BK404" t="str">
            <v>Triangular</v>
          </cell>
          <cell r="BL404">
            <v>1.0745539879184128E-5</v>
          </cell>
          <cell r="BM404">
            <v>2.8276581012978568E-5</v>
          </cell>
          <cell r="BN404">
            <v>4.8727868104286843E-5</v>
          </cell>
          <cell r="BO404" t="str">
            <v>Triangular</v>
          </cell>
          <cell r="BP404">
            <v>1.0745539879184128E-5</v>
          </cell>
          <cell r="BQ404">
            <v>2.8276581012978568E-5</v>
          </cell>
          <cell r="BR404">
            <v>4.8727868104286843E-5</v>
          </cell>
          <cell r="BS404" t="str">
            <v>Triangular</v>
          </cell>
          <cell r="BT404">
            <v>1.0745539879184128E-5</v>
          </cell>
          <cell r="BU404">
            <v>2.8276581012978568E-5</v>
          </cell>
          <cell r="BV404">
            <v>4.8727868104286843E-5</v>
          </cell>
          <cell r="BW404" t="str">
            <v>Triangular</v>
          </cell>
          <cell r="BX404">
            <v>0</v>
          </cell>
          <cell r="BY404">
            <v>1.0149957655383291E-5</v>
          </cell>
          <cell r="BZ404">
            <v>3.3972998763885763E-5</v>
          </cell>
          <cell r="CA404" t="str">
            <v>Triangular</v>
          </cell>
          <cell r="CB404">
            <v>0</v>
          </cell>
          <cell r="CC404">
            <v>1.02870580055274E-5</v>
          </cell>
          <cell r="CD404">
            <v>3.4100744769703898E-5</v>
          </cell>
          <cell r="CE404" t="str">
            <v>Triangular</v>
          </cell>
          <cell r="CF404">
            <v>8.9218345883122676E-6</v>
          </cell>
          <cell r="CG404">
            <v>2.1599002690714162E-5</v>
          </cell>
          <cell r="CH404">
            <v>3.6867988444057084E-5</v>
          </cell>
          <cell r="CI404" t="str">
            <v>Triangular</v>
          </cell>
          <cell r="CJ404">
            <v>8.9218345883122676E-6</v>
          </cell>
          <cell r="CK404">
            <v>2.1599002690714162E-5</v>
          </cell>
          <cell r="CL404">
            <v>3.6867988444057084E-5</v>
          </cell>
          <cell r="CM404" t="str">
            <v>Triangular</v>
          </cell>
          <cell r="CN404">
            <v>1.2870211637760172E-5</v>
          </cell>
          <cell r="CO404">
            <v>4.7623167775172947E-5</v>
          </cell>
          <cell r="CP404">
            <v>8.1611090848327262E-5</v>
          </cell>
          <cell r="CQ404" t="str">
            <v>Triangular</v>
          </cell>
          <cell r="CR404">
            <v>1.2870211637760172E-5</v>
          </cell>
          <cell r="CS404">
            <v>4.7623167775172947E-5</v>
          </cell>
          <cell r="CT404">
            <v>8.1611090848327262E-5</v>
          </cell>
          <cell r="CU404" t="str">
            <v>Triangular</v>
          </cell>
          <cell r="CV404">
            <v>0</v>
          </cell>
          <cell r="CW404">
            <v>1.6858678545630324E-6</v>
          </cell>
          <cell r="CX404">
            <v>1.7745977416453004E-5</v>
          </cell>
          <cell r="CY404" t="str">
            <v>Triangular</v>
          </cell>
          <cell r="CZ404">
            <v>0</v>
          </cell>
          <cell r="DA404">
            <v>1.6858678545630324E-6</v>
          </cell>
          <cell r="DB404">
            <v>1.7745977416453004E-5</v>
          </cell>
          <cell r="DC404" t="str">
            <v>Triangular</v>
          </cell>
          <cell r="DD404">
            <v>0</v>
          </cell>
          <cell r="DE404">
            <v>0</v>
          </cell>
          <cell r="DF404">
            <v>0</v>
          </cell>
          <cell r="DG404" t="str">
            <v>Triangular</v>
          </cell>
          <cell r="DH404">
            <v>0</v>
          </cell>
          <cell r="DI404">
            <v>0</v>
          </cell>
          <cell r="DJ404">
            <v>0</v>
          </cell>
          <cell r="DK404" t="str">
            <v>Triangular</v>
          </cell>
          <cell r="DL404">
            <v>0</v>
          </cell>
          <cell r="DM404">
            <v>0</v>
          </cell>
          <cell r="DN404">
            <v>0</v>
          </cell>
          <cell r="DO404" t="str">
            <v>Triangular</v>
          </cell>
          <cell r="EB404">
            <v>2.5784834158453354E-8</v>
          </cell>
          <cell r="EC404">
            <v>3.2033797084344575E-8</v>
          </cell>
          <cell r="ED404">
            <v>3.8222927885101444E-8</v>
          </cell>
          <cell r="EE404" t="str">
            <v>Triangular</v>
          </cell>
        </row>
        <row r="405">
          <cell r="E405" t="str">
            <v>2_COMB_5M_flare_rate</v>
          </cell>
          <cell r="F405" t="str">
            <v>kg/scf combusted</v>
          </cell>
          <cell r="G405" t="e">
            <v>#NAME?</v>
          </cell>
          <cell r="H405">
            <v>0</v>
          </cell>
          <cell r="I405">
            <v>0</v>
          </cell>
          <cell r="J405">
            <v>0</v>
          </cell>
          <cell r="K405" t="str">
            <v>Uniform</v>
          </cell>
          <cell r="L405">
            <v>0</v>
          </cell>
          <cell r="M405">
            <v>0</v>
          </cell>
          <cell r="N405">
            <v>0</v>
          </cell>
          <cell r="O405" t="str">
            <v>Uniform</v>
          </cell>
          <cell r="P405">
            <v>0</v>
          </cell>
          <cell r="Q405">
            <v>0</v>
          </cell>
          <cell r="R405">
            <v>0</v>
          </cell>
          <cell r="S405" t="str">
            <v>Uniform</v>
          </cell>
          <cell r="T405">
            <v>0</v>
          </cell>
          <cell r="U405">
            <v>0</v>
          </cell>
          <cell r="V405">
            <v>0</v>
          </cell>
          <cell r="W405" t="str">
            <v>Uniform</v>
          </cell>
          <cell r="X405">
            <v>0</v>
          </cell>
          <cell r="Y405">
            <v>0</v>
          </cell>
          <cell r="Z405">
            <v>0</v>
          </cell>
          <cell r="AA405" t="str">
            <v>Uniform</v>
          </cell>
          <cell r="AB405">
            <v>0</v>
          </cell>
          <cell r="AC405">
            <v>0</v>
          </cell>
          <cell r="AD405">
            <v>0</v>
          </cell>
          <cell r="AE405" t="str">
            <v>Uniform</v>
          </cell>
          <cell r="AF405">
            <v>0</v>
          </cell>
          <cell r="AG405">
            <v>0</v>
          </cell>
          <cell r="AH405">
            <v>0</v>
          </cell>
          <cell r="AI405" t="str">
            <v>Uniform</v>
          </cell>
          <cell r="AJ405">
            <v>0</v>
          </cell>
          <cell r="AK405">
            <v>0</v>
          </cell>
          <cell r="AL405">
            <v>0</v>
          </cell>
          <cell r="AM405" t="str">
            <v>Uniform</v>
          </cell>
          <cell r="AN405">
            <v>0</v>
          </cell>
          <cell r="AO405">
            <v>0</v>
          </cell>
          <cell r="AP405">
            <v>0</v>
          </cell>
          <cell r="AQ405" t="str">
            <v>Uniform</v>
          </cell>
          <cell r="AR405">
            <v>0</v>
          </cell>
          <cell r="AS405">
            <v>0</v>
          </cell>
          <cell r="AT405">
            <v>0</v>
          </cell>
          <cell r="AU405" t="str">
            <v>Uniform</v>
          </cell>
          <cell r="AV405">
            <v>0</v>
          </cell>
          <cell r="AW405">
            <v>0</v>
          </cell>
          <cell r="AX405">
            <v>0</v>
          </cell>
          <cell r="AY405" t="str">
            <v>Uniform</v>
          </cell>
          <cell r="AZ405">
            <v>0</v>
          </cell>
          <cell r="BA405">
            <v>0</v>
          </cell>
          <cell r="BB405">
            <v>0</v>
          </cell>
          <cell r="BC405" t="str">
            <v>Uniform</v>
          </cell>
          <cell r="BD405">
            <v>0</v>
          </cell>
          <cell r="BE405">
            <v>0</v>
          </cell>
          <cell r="BF405">
            <v>0</v>
          </cell>
          <cell r="BG405" t="str">
            <v>Uniform</v>
          </cell>
          <cell r="BH405">
            <v>0</v>
          </cell>
          <cell r="BI405">
            <v>0</v>
          </cell>
          <cell r="BJ405">
            <v>0</v>
          </cell>
          <cell r="BK405" t="str">
            <v>Uniform</v>
          </cell>
          <cell r="BL405">
            <v>0</v>
          </cell>
          <cell r="BM405">
            <v>0</v>
          </cell>
          <cell r="BN405">
            <v>0</v>
          </cell>
          <cell r="BO405" t="str">
            <v>Uniform</v>
          </cell>
          <cell r="BP405">
            <v>0</v>
          </cell>
          <cell r="BQ405">
            <v>0</v>
          </cell>
          <cell r="BR405">
            <v>0</v>
          </cell>
          <cell r="BS405" t="str">
            <v>Uniform</v>
          </cell>
          <cell r="BT405">
            <v>0</v>
          </cell>
          <cell r="BU405">
            <v>0</v>
          </cell>
          <cell r="BV405">
            <v>0</v>
          </cell>
          <cell r="BW405" t="str">
            <v>Uniform</v>
          </cell>
          <cell r="BX405">
            <v>0</v>
          </cell>
          <cell r="BY405">
            <v>0</v>
          </cell>
          <cell r="BZ405">
            <v>0</v>
          </cell>
          <cell r="CA405" t="str">
            <v>Uniform</v>
          </cell>
          <cell r="CB405">
            <v>0</v>
          </cell>
          <cell r="CC405">
            <v>0</v>
          </cell>
          <cell r="CD405">
            <v>0</v>
          </cell>
          <cell r="CE405" t="str">
            <v>Uniform</v>
          </cell>
          <cell r="CF405">
            <v>0</v>
          </cell>
          <cell r="CG405">
            <v>0</v>
          </cell>
          <cell r="CH405">
            <v>0</v>
          </cell>
          <cell r="CI405" t="str">
            <v>Uniform</v>
          </cell>
          <cell r="CJ405">
            <v>0</v>
          </cell>
          <cell r="CK405">
            <v>0</v>
          </cell>
          <cell r="CL405">
            <v>0</v>
          </cell>
          <cell r="CM405" t="str">
            <v>Uniform</v>
          </cell>
          <cell r="CN405">
            <v>0</v>
          </cell>
          <cell r="CO405">
            <v>0</v>
          </cell>
          <cell r="CP405">
            <v>0</v>
          </cell>
          <cell r="CQ405" t="str">
            <v>Uniform</v>
          </cell>
          <cell r="CR405">
            <v>0</v>
          </cell>
          <cell r="CS405">
            <v>0</v>
          </cell>
          <cell r="CT405">
            <v>0</v>
          </cell>
          <cell r="CU405" t="str">
            <v>Uniform</v>
          </cell>
          <cell r="CV405">
            <v>0</v>
          </cell>
          <cell r="CW405">
            <v>0</v>
          </cell>
          <cell r="CX405">
            <v>0</v>
          </cell>
          <cell r="CY405" t="str">
            <v>Uniform</v>
          </cell>
          <cell r="CZ405">
            <v>0</v>
          </cell>
          <cell r="DA405">
            <v>0</v>
          </cell>
          <cell r="DB405">
            <v>0</v>
          </cell>
          <cell r="DC405" t="str">
            <v>Uniform</v>
          </cell>
          <cell r="DD405">
            <v>0</v>
          </cell>
          <cell r="DE405">
            <v>0</v>
          </cell>
          <cell r="DF405">
            <v>0</v>
          </cell>
          <cell r="DG405" t="str">
            <v>Uniform</v>
          </cell>
          <cell r="DH405">
            <v>0</v>
          </cell>
          <cell r="DI405">
            <v>0</v>
          </cell>
          <cell r="DJ405">
            <v>0</v>
          </cell>
          <cell r="DK405" t="str">
            <v>Uniform</v>
          </cell>
          <cell r="DL405">
            <v>0</v>
          </cell>
          <cell r="DM405">
            <v>0</v>
          </cell>
          <cell r="DN405">
            <v>0</v>
          </cell>
          <cell r="DO405" t="str">
            <v>Uniform</v>
          </cell>
          <cell r="EB405">
            <v>0</v>
          </cell>
          <cell r="EC405">
            <v>0</v>
          </cell>
          <cell r="ED405">
            <v>0</v>
          </cell>
          <cell r="EE405" t="str">
            <v>Uniform</v>
          </cell>
        </row>
        <row r="406">
          <cell r="E406" t="str">
            <v>2_COMB_5M_flare_eff</v>
          </cell>
          <cell r="F406" t="str">
            <v>kg/scf combusted</v>
          </cell>
          <cell r="G406" t="e">
            <v>#NAME?</v>
          </cell>
          <cell r="H406">
            <v>0</v>
          </cell>
          <cell r="I406">
            <v>0</v>
          </cell>
          <cell r="J406">
            <v>0</v>
          </cell>
          <cell r="K406" t="str">
            <v>Uniform</v>
          </cell>
          <cell r="L406">
            <v>0</v>
          </cell>
          <cell r="M406">
            <v>0</v>
          </cell>
          <cell r="N406">
            <v>0</v>
          </cell>
          <cell r="O406" t="str">
            <v>Uniform</v>
          </cell>
          <cell r="P406">
            <v>0</v>
          </cell>
          <cell r="Q406">
            <v>0</v>
          </cell>
          <cell r="R406">
            <v>0</v>
          </cell>
          <cell r="S406" t="str">
            <v>Uniform</v>
          </cell>
          <cell r="T406">
            <v>0</v>
          </cell>
          <cell r="U406">
            <v>0</v>
          </cell>
          <cell r="V406">
            <v>0</v>
          </cell>
          <cell r="W406" t="str">
            <v>Uniform</v>
          </cell>
          <cell r="X406">
            <v>0</v>
          </cell>
          <cell r="Y406">
            <v>0</v>
          </cell>
          <cell r="Z406">
            <v>0</v>
          </cell>
          <cell r="AA406" t="str">
            <v>Uniform</v>
          </cell>
          <cell r="AB406">
            <v>0</v>
          </cell>
          <cell r="AC406">
            <v>0</v>
          </cell>
          <cell r="AD406">
            <v>0</v>
          </cell>
          <cell r="AE406" t="str">
            <v>Uniform</v>
          </cell>
          <cell r="AF406">
            <v>0</v>
          </cell>
          <cell r="AG406">
            <v>0</v>
          </cell>
          <cell r="AH406">
            <v>0</v>
          </cell>
          <cell r="AI406" t="str">
            <v>Uniform</v>
          </cell>
          <cell r="AJ406">
            <v>0</v>
          </cell>
          <cell r="AK406">
            <v>0</v>
          </cell>
          <cell r="AL406">
            <v>0</v>
          </cell>
          <cell r="AM406" t="str">
            <v>Uniform</v>
          </cell>
          <cell r="AN406">
            <v>0</v>
          </cell>
          <cell r="AO406">
            <v>0</v>
          </cell>
          <cell r="AP406">
            <v>0</v>
          </cell>
          <cell r="AQ406" t="str">
            <v>Uniform</v>
          </cell>
          <cell r="AR406">
            <v>0</v>
          </cell>
          <cell r="AS406">
            <v>0</v>
          </cell>
          <cell r="AT406">
            <v>0</v>
          </cell>
          <cell r="AU406" t="str">
            <v>Uniform</v>
          </cell>
          <cell r="AV406">
            <v>0</v>
          </cell>
          <cell r="AW406">
            <v>0</v>
          </cell>
          <cell r="AX406">
            <v>0</v>
          </cell>
          <cell r="AY406" t="str">
            <v>Uniform</v>
          </cell>
          <cell r="AZ406">
            <v>0</v>
          </cell>
          <cell r="BA406">
            <v>0</v>
          </cell>
          <cell r="BB406">
            <v>0</v>
          </cell>
          <cell r="BC406" t="str">
            <v>Uniform</v>
          </cell>
          <cell r="BD406">
            <v>0</v>
          </cell>
          <cell r="BE406">
            <v>0</v>
          </cell>
          <cell r="BF406">
            <v>0</v>
          </cell>
          <cell r="BG406" t="str">
            <v>Uniform</v>
          </cell>
          <cell r="BH406">
            <v>0</v>
          </cell>
          <cell r="BI406">
            <v>0</v>
          </cell>
          <cell r="BJ406">
            <v>0</v>
          </cell>
          <cell r="BK406" t="str">
            <v>Uniform</v>
          </cell>
          <cell r="BL406">
            <v>0</v>
          </cell>
          <cell r="BM406">
            <v>0</v>
          </cell>
          <cell r="BN406">
            <v>0</v>
          </cell>
          <cell r="BO406" t="str">
            <v>Uniform</v>
          </cell>
          <cell r="BP406">
            <v>0</v>
          </cell>
          <cell r="BQ406">
            <v>0</v>
          </cell>
          <cell r="BR406">
            <v>0</v>
          </cell>
          <cell r="BS406" t="str">
            <v>Uniform</v>
          </cell>
          <cell r="BT406">
            <v>0</v>
          </cell>
          <cell r="BU406">
            <v>0</v>
          </cell>
          <cell r="BV406">
            <v>0</v>
          </cell>
          <cell r="BW406" t="str">
            <v>Uniform</v>
          </cell>
          <cell r="BX406">
            <v>0</v>
          </cell>
          <cell r="BY406">
            <v>0</v>
          </cell>
          <cell r="BZ406">
            <v>0</v>
          </cell>
          <cell r="CA406" t="str">
            <v>Uniform</v>
          </cell>
          <cell r="CB406">
            <v>0</v>
          </cell>
          <cell r="CC406">
            <v>0</v>
          </cell>
          <cell r="CD406">
            <v>0</v>
          </cell>
          <cell r="CE406" t="str">
            <v>Uniform</v>
          </cell>
          <cell r="CF406">
            <v>0</v>
          </cell>
          <cell r="CG406">
            <v>0</v>
          </cell>
          <cell r="CH406">
            <v>0</v>
          </cell>
          <cell r="CI406" t="str">
            <v>Uniform</v>
          </cell>
          <cell r="CJ406">
            <v>0</v>
          </cell>
          <cell r="CK406">
            <v>0</v>
          </cell>
          <cell r="CL406">
            <v>0</v>
          </cell>
          <cell r="CM406" t="str">
            <v>Uniform</v>
          </cell>
          <cell r="CN406">
            <v>0</v>
          </cell>
          <cell r="CO406">
            <v>0</v>
          </cell>
          <cell r="CP406">
            <v>0</v>
          </cell>
          <cell r="CQ406" t="str">
            <v>Uniform</v>
          </cell>
          <cell r="CR406">
            <v>0</v>
          </cell>
          <cell r="CS406">
            <v>0</v>
          </cell>
          <cell r="CT406">
            <v>0</v>
          </cell>
          <cell r="CU406" t="str">
            <v>Uniform</v>
          </cell>
          <cell r="CV406">
            <v>0</v>
          </cell>
          <cell r="CW406">
            <v>0</v>
          </cell>
          <cell r="CX406">
            <v>0</v>
          </cell>
          <cell r="CY406" t="str">
            <v>Uniform</v>
          </cell>
          <cell r="CZ406">
            <v>0</v>
          </cell>
          <cell r="DA406">
            <v>0</v>
          </cell>
          <cell r="DB406">
            <v>0</v>
          </cell>
          <cell r="DC406" t="str">
            <v>Uniform</v>
          </cell>
          <cell r="DD406">
            <v>0</v>
          </cell>
          <cell r="DE406">
            <v>0</v>
          </cell>
          <cell r="DF406">
            <v>0</v>
          </cell>
          <cell r="DG406" t="str">
            <v>Uniform</v>
          </cell>
          <cell r="DH406">
            <v>0</v>
          </cell>
          <cell r="DI406">
            <v>0</v>
          </cell>
          <cell r="DJ406">
            <v>0</v>
          </cell>
          <cell r="DK406" t="str">
            <v>Uniform</v>
          </cell>
          <cell r="DL406">
            <v>0</v>
          </cell>
          <cell r="DM406">
            <v>0</v>
          </cell>
          <cell r="DN406">
            <v>0</v>
          </cell>
          <cell r="DO406" t="str">
            <v>Uniform</v>
          </cell>
          <cell r="EB406">
            <v>0</v>
          </cell>
          <cell r="EC406">
            <v>0</v>
          </cell>
          <cell r="ED406">
            <v>0</v>
          </cell>
          <cell r="EE406" t="str">
            <v>Uniform</v>
          </cell>
        </row>
        <row r="407">
          <cell r="E407" t="str">
            <v>2_COMB_fuel_cd</v>
          </cell>
          <cell r="F407" t="str">
            <v>Mcf</v>
          </cell>
          <cell r="G407" t="e">
            <v>#NAME?</v>
          </cell>
          <cell r="H407">
            <v>26264102.087376926</v>
          </cell>
          <cell r="I407">
            <v>45698980.726470433</v>
          </cell>
          <cell r="J407">
            <v>76392869.657059968</v>
          </cell>
          <cell r="K407" t="str">
            <v>Triangular</v>
          </cell>
          <cell r="L407">
            <v>26264102.087376926</v>
          </cell>
          <cell r="M407">
            <v>45698980.726470433</v>
          </cell>
          <cell r="N407">
            <v>76392869.657059968</v>
          </cell>
          <cell r="O407" t="str">
            <v>Triangular</v>
          </cell>
          <cell r="P407">
            <v>7663895.8450416215</v>
          </cell>
          <cell r="Q407">
            <v>11484408.164436173</v>
          </cell>
          <cell r="R407">
            <v>17354267.508515432</v>
          </cell>
          <cell r="S407" t="str">
            <v>Triangular</v>
          </cell>
          <cell r="T407">
            <v>7663895.8450416215</v>
          </cell>
          <cell r="U407">
            <v>11484408.164436173</v>
          </cell>
          <cell r="V407">
            <v>17354267.508515432</v>
          </cell>
          <cell r="W407" t="str">
            <v>Triangular</v>
          </cell>
          <cell r="X407">
            <v>7663895.8450416215</v>
          </cell>
          <cell r="Y407">
            <v>11484408.164436173</v>
          </cell>
          <cell r="Z407">
            <v>17354267.508515432</v>
          </cell>
          <cell r="AA407" t="str">
            <v>Triangular</v>
          </cell>
          <cell r="AB407">
            <v>9639395.6814434435</v>
          </cell>
          <cell r="AC407">
            <v>16845178.297243629</v>
          </cell>
          <cell r="AD407">
            <v>26699130.82349626</v>
          </cell>
          <cell r="AE407" t="str">
            <v>Triangular</v>
          </cell>
          <cell r="AF407">
            <v>9639395.6814434435</v>
          </cell>
          <cell r="AG407">
            <v>16845178.297243629</v>
          </cell>
          <cell r="AH407">
            <v>26699130.82349626</v>
          </cell>
          <cell r="AI407" t="str">
            <v>Triangular</v>
          </cell>
          <cell r="AJ407">
            <v>9639395.6814434435</v>
          </cell>
          <cell r="AK407">
            <v>16845178.297243629</v>
          </cell>
          <cell r="AL407">
            <v>26699130.82349626</v>
          </cell>
          <cell r="AM407" t="str">
            <v>Triangular</v>
          </cell>
          <cell r="AN407">
            <v>5416029.5793040805</v>
          </cell>
          <cell r="AO407">
            <v>9605735.0761613715</v>
          </cell>
          <cell r="AP407">
            <v>16008779.263585623</v>
          </cell>
          <cell r="AQ407" t="str">
            <v>Triangular</v>
          </cell>
          <cell r="AR407">
            <v>5416029.5793040805</v>
          </cell>
          <cell r="AS407">
            <v>9605735.0761613715</v>
          </cell>
          <cell r="AT407">
            <v>16008779.263585623</v>
          </cell>
          <cell r="AU407" t="str">
            <v>Triangular</v>
          </cell>
          <cell r="AV407">
            <v>5416029.5793040805</v>
          </cell>
          <cell r="AW407">
            <v>9605735.0761613715</v>
          </cell>
          <cell r="AX407">
            <v>16008779.263585623</v>
          </cell>
          <cell r="AY407" t="str">
            <v>Triangular</v>
          </cell>
          <cell r="AZ407">
            <v>7267089.2011771621</v>
          </cell>
          <cell r="BA407">
            <v>13907015.725199029</v>
          </cell>
          <cell r="BB407">
            <v>23970717.770763706</v>
          </cell>
          <cell r="BC407" t="str">
            <v>Triangular</v>
          </cell>
          <cell r="BD407">
            <v>7267089.2011771621</v>
          </cell>
          <cell r="BE407">
            <v>13907015.725199029</v>
          </cell>
          <cell r="BF407">
            <v>23970717.770763706</v>
          </cell>
          <cell r="BG407" t="str">
            <v>Triangular</v>
          </cell>
          <cell r="BH407">
            <v>2595617.769052939</v>
          </cell>
          <cell r="BI407">
            <v>3910892.3991002985</v>
          </cell>
          <cell r="BJ407">
            <v>5713183.8177913772</v>
          </cell>
          <cell r="BK407" t="str">
            <v>Triangular</v>
          </cell>
          <cell r="BL407">
            <v>6852189.491434928</v>
          </cell>
          <cell r="BM407">
            <v>10294160.960042238</v>
          </cell>
          <cell r="BN407">
            <v>15380812.037655935</v>
          </cell>
          <cell r="BO407" t="str">
            <v>Triangular</v>
          </cell>
          <cell r="BP407">
            <v>6852189.491434928</v>
          </cell>
          <cell r="BQ407">
            <v>10294160.960042238</v>
          </cell>
          <cell r="BR407">
            <v>15380812.037655935</v>
          </cell>
          <cell r="BS407" t="str">
            <v>Triangular</v>
          </cell>
          <cell r="BT407">
            <v>6852189.491434928</v>
          </cell>
          <cell r="BU407">
            <v>10294160.960042238</v>
          </cell>
          <cell r="BV407">
            <v>15380812.037655935</v>
          </cell>
          <cell r="BW407" t="str">
            <v>Triangular</v>
          </cell>
          <cell r="BX407">
            <v>6291363.810562931</v>
          </cell>
          <cell r="BY407">
            <v>10967950.542288667</v>
          </cell>
          <cell r="BZ407">
            <v>17668268.187745541</v>
          </cell>
          <cell r="CA407" t="str">
            <v>Triangular</v>
          </cell>
          <cell r="CB407">
            <v>2827595.5008465736</v>
          </cell>
          <cell r="CC407">
            <v>5088871.7541081095</v>
          </cell>
          <cell r="CD407">
            <v>8528630.8537284639</v>
          </cell>
          <cell r="CE407" t="str">
            <v>Triangular</v>
          </cell>
          <cell r="CF407">
            <v>70635493.581001937</v>
          </cell>
          <cell r="CG407">
            <v>115689148.15266138</v>
          </cell>
          <cell r="CH407">
            <v>187859789.90561184</v>
          </cell>
          <cell r="CI407" t="str">
            <v>Triangular</v>
          </cell>
          <cell r="CJ407">
            <v>70635493.581001937</v>
          </cell>
          <cell r="CK407">
            <v>115689148.15266138</v>
          </cell>
          <cell r="CL407">
            <v>187859789.90561184</v>
          </cell>
          <cell r="CM407" t="str">
            <v>Triangular</v>
          </cell>
          <cell r="CN407">
            <v>6985676.2830719762</v>
          </cell>
          <cell r="CO407">
            <v>10972806.278716469</v>
          </cell>
          <cell r="CP407">
            <v>16044725.907954281</v>
          </cell>
          <cell r="CQ407" t="str">
            <v>Triangular</v>
          </cell>
          <cell r="CR407">
            <v>6985676.2830719762</v>
          </cell>
          <cell r="CS407">
            <v>10972806.278716469</v>
          </cell>
          <cell r="CT407">
            <v>16044725.907954281</v>
          </cell>
          <cell r="CU407" t="str">
            <v>Triangular</v>
          </cell>
          <cell r="CV407">
            <v>2786384.7007270548</v>
          </cell>
          <cell r="CW407">
            <v>5319165.1622122917</v>
          </cell>
          <cell r="CX407">
            <v>8233076.3114719214</v>
          </cell>
          <cell r="CY407" t="str">
            <v>Triangular</v>
          </cell>
          <cell r="CZ407">
            <v>2786384.7007270548</v>
          </cell>
          <cell r="DA407">
            <v>5319165.1622122917</v>
          </cell>
          <cell r="DB407">
            <v>8233076.3114719214</v>
          </cell>
          <cell r="DC407" t="str">
            <v>Triangular</v>
          </cell>
          <cell r="DD407">
            <v>9085634.6485685762</v>
          </cell>
          <cell r="DE407">
            <v>14443356.998738671</v>
          </cell>
          <cell r="DF407">
            <v>22172248.58849334</v>
          </cell>
          <cell r="DG407" t="str">
            <v>Triangular</v>
          </cell>
          <cell r="DH407">
            <v>9085634.6485685762</v>
          </cell>
          <cell r="DI407">
            <v>14443356.998738671</v>
          </cell>
          <cell r="DJ407">
            <v>22172248.58849334</v>
          </cell>
          <cell r="DK407" t="str">
            <v>Triangular</v>
          </cell>
          <cell r="DL407">
            <v>7743857.8089246741</v>
          </cell>
          <cell r="DM407">
            <v>12784818.889846113</v>
          </cell>
          <cell r="DN407">
            <v>20281527.889379237</v>
          </cell>
          <cell r="DO407" t="str">
            <v>Triangular</v>
          </cell>
          <cell r="EB407">
            <v>36360761.725900762</v>
          </cell>
          <cell r="EC407">
            <v>51344399.36017935</v>
          </cell>
          <cell r="ED407">
            <v>73167077.054891318</v>
          </cell>
          <cell r="EE407" t="str">
            <v>Triangular</v>
          </cell>
        </row>
        <row r="408">
          <cell r="E408" t="str">
            <v>2_COMB_CH4ef_cd</v>
          </cell>
          <cell r="F408" t="str">
            <v>kg/scf combusted</v>
          </cell>
          <cell r="G408" t="e">
            <v>#NAME?</v>
          </cell>
          <cell r="H408">
            <v>4.5522450742733148E-3</v>
          </cell>
          <cell r="I408">
            <v>1.1395171582005847E-2</v>
          </cell>
          <cell r="J408">
            <v>2.0466525215078801E-2</v>
          </cell>
          <cell r="K408" t="str">
            <v>Triangular</v>
          </cell>
          <cell r="L408">
            <v>4.5522450742733148E-3</v>
          </cell>
          <cell r="M408">
            <v>1.1395171582005847E-2</v>
          </cell>
          <cell r="N408">
            <v>2.0466525215078801E-2</v>
          </cell>
          <cell r="O408" t="str">
            <v>Triangular</v>
          </cell>
          <cell r="P408">
            <v>4.9135264032029329E-2</v>
          </cell>
          <cell r="Q408">
            <v>6.2329174556358363E-2</v>
          </cell>
          <cell r="R408">
            <v>7.8482158415930522E-2</v>
          </cell>
          <cell r="S408" t="str">
            <v>Triangular</v>
          </cell>
          <cell r="T408">
            <v>4.9135264032029329E-2</v>
          </cell>
          <cell r="U408">
            <v>6.2329174556358363E-2</v>
          </cell>
          <cell r="V408">
            <v>7.8482158415930522E-2</v>
          </cell>
          <cell r="W408" t="str">
            <v>Triangular</v>
          </cell>
          <cell r="X408">
            <v>4.9135264032029329E-2</v>
          </cell>
          <cell r="Y408">
            <v>6.2329174556358363E-2</v>
          </cell>
          <cell r="Z408">
            <v>7.8482158415930522E-2</v>
          </cell>
          <cell r="AA408" t="str">
            <v>Triangular</v>
          </cell>
          <cell r="AB408">
            <v>8.3863217601866241E-3</v>
          </cell>
          <cell r="AC408">
            <v>3.092790061740992E-2</v>
          </cell>
          <cell r="AD408">
            <v>5.5292665390182065E-2</v>
          </cell>
          <cell r="AE408" t="str">
            <v>Triangular</v>
          </cell>
          <cell r="AF408">
            <v>8.3863217601866241E-3</v>
          </cell>
          <cell r="AG408">
            <v>3.092790061740992E-2</v>
          </cell>
          <cell r="AH408">
            <v>5.5292665390182065E-2</v>
          </cell>
          <cell r="AI408" t="str">
            <v>Triangular</v>
          </cell>
          <cell r="AJ408">
            <v>8.3863217601866241E-3</v>
          </cell>
          <cell r="AK408">
            <v>3.092790061740992E-2</v>
          </cell>
          <cell r="AL408">
            <v>5.5292665390182065E-2</v>
          </cell>
          <cell r="AM408" t="str">
            <v>Triangular</v>
          </cell>
          <cell r="AN408">
            <v>2.479970036600455E-2</v>
          </cell>
          <cell r="AO408">
            <v>5.0278801374597636E-2</v>
          </cell>
          <cell r="AP408">
            <v>7.369231612857155E-2</v>
          </cell>
          <cell r="AQ408" t="str">
            <v>Triangular</v>
          </cell>
          <cell r="AR408">
            <v>2.479970036600455E-2</v>
          </cell>
          <cell r="AS408">
            <v>5.0278801374597636E-2</v>
          </cell>
          <cell r="AT408">
            <v>7.369231612857155E-2</v>
          </cell>
          <cell r="AU408" t="str">
            <v>Triangular</v>
          </cell>
          <cell r="AV408">
            <v>2.479970036600455E-2</v>
          </cell>
          <cell r="AW408">
            <v>5.0278801374597636E-2</v>
          </cell>
          <cell r="AX408">
            <v>7.369231612857155E-2</v>
          </cell>
          <cell r="AY408" t="str">
            <v>Triangular</v>
          </cell>
          <cell r="AZ408">
            <v>6.6451367677342436E-3</v>
          </cell>
          <cell r="BA408">
            <v>2.5018025416600025E-2</v>
          </cell>
          <cell r="BB408">
            <v>4.642690810564927E-2</v>
          </cell>
          <cell r="BC408" t="str">
            <v>Triangular</v>
          </cell>
          <cell r="BD408">
            <v>6.6451367677342436E-3</v>
          </cell>
          <cell r="BE408">
            <v>2.5018025416600025E-2</v>
          </cell>
          <cell r="BF408">
            <v>4.642690810564927E-2</v>
          </cell>
          <cell r="BG408" t="str">
            <v>Triangular</v>
          </cell>
          <cell r="BH408">
            <v>2.2402259335262666E-2</v>
          </cell>
          <cell r="BI408">
            <v>5.152475156121282E-2</v>
          </cell>
          <cell r="BJ408">
            <v>7.810583929194484E-2</v>
          </cell>
          <cell r="BK408" t="str">
            <v>Triangular</v>
          </cell>
          <cell r="BL408">
            <v>2.7874670009124376E-2</v>
          </cell>
          <cell r="BM408">
            <v>4.3852127174061069E-2</v>
          </cell>
          <cell r="BN408">
            <v>6.0196304584100885E-2</v>
          </cell>
          <cell r="BO408" t="str">
            <v>Triangular</v>
          </cell>
          <cell r="BP408">
            <v>2.7874670009124376E-2</v>
          </cell>
          <cell r="BQ408">
            <v>4.3852127174061069E-2</v>
          </cell>
          <cell r="BR408">
            <v>6.0196304584100885E-2</v>
          </cell>
          <cell r="BS408" t="str">
            <v>Triangular</v>
          </cell>
          <cell r="BT408">
            <v>2.7874670009124376E-2</v>
          </cell>
          <cell r="BU408">
            <v>4.3852127174061069E-2</v>
          </cell>
          <cell r="BV408">
            <v>6.0196304584100885E-2</v>
          </cell>
          <cell r="BW408" t="str">
            <v>Triangular</v>
          </cell>
          <cell r="BX408">
            <v>1.0232890892318133E-3</v>
          </cell>
          <cell r="BY408">
            <v>1.7556371605932108E-2</v>
          </cell>
          <cell r="BZ408">
            <v>4.4837669391358567E-2</v>
          </cell>
          <cell r="CA408" t="str">
            <v>Triangular</v>
          </cell>
          <cell r="CB408">
            <v>3.3926909711742195E-3</v>
          </cell>
          <cell r="CC408">
            <v>2.0277226683773072E-2</v>
          </cell>
          <cell r="CD408">
            <v>4.2125702360744102E-2</v>
          </cell>
          <cell r="CE408" t="str">
            <v>Triangular</v>
          </cell>
          <cell r="CF408">
            <v>16.858788814063733</v>
          </cell>
          <cell r="CG408">
            <v>24.356043910581342</v>
          </cell>
          <cell r="CH408">
            <v>33.677402827511223</v>
          </cell>
          <cell r="CI408" t="str">
            <v>Triangular</v>
          </cell>
          <cell r="CJ408">
            <v>16.858788814063733</v>
          </cell>
          <cell r="CK408">
            <v>24.356043910581342</v>
          </cell>
          <cell r="CL408">
            <v>33.677402827511223</v>
          </cell>
          <cell r="CM408" t="str">
            <v>Triangular</v>
          </cell>
          <cell r="CN408">
            <v>2.5650568669870454E-4</v>
          </cell>
          <cell r="CO408">
            <v>4.8804179347478674E-3</v>
          </cell>
          <cell r="CP408">
            <v>2.1417903160151228E-2</v>
          </cell>
          <cell r="CQ408" t="str">
            <v>Triangular</v>
          </cell>
          <cell r="CR408">
            <v>2.5650568669870454E-4</v>
          </cell>
          <cell r="CS408">
            <v>4.8804179347478674E-3</v>
          </cell>
          <cell r="CT408">
            <v>2.1417903160151228E-2</v>
          </cell>
          <cell r="CU408" t="str">
            <v>Triangular</v>
          </cell>
          <cell r="CV408">
            <v>1.3221225858600343E-2</v>
          </cell>
          <cell r="CW408">
            <v>4.2182583040842957E-2</v>
          </cell>
          <cell r="CX408">
            <v>7.4197403928147915E-2</v>
          </cell>
          <cell r="CY408" t="str">
            <v>Triangular</v>
          </cell>
          <cell r="CZ408">
            <v>1.3221225858600343E-2</v>
          </cell>
          <cell r="DA408">
            <v>4.2182583040842957E-2</v>
          </cell>
          <cell r="DB408">
            <v>7.4197403928147915E-2</v>
          </cell>
          <cell r="DC408" t="str">
            <v>Triangular</v>
          </cell>
          <cell r="DD408">
            <v>3.1520008843694707E-2</v>
          </cell>
          <cell r="DE408">
            <v>5.5332363105260525E-2</v>
          </cell>
          <cell r="DF408">
            <v>7.6583588941106312E-2</v>
          </cell>
          <cell r="DG408" t="str">
            <v>Triangular</v>
          </cell>
          <cell r="DH408">
            <v>3.1520008843694707E-2</v>
          </cell>
          <cell r="DI408">
            <v>5.5332363105260525E-2</v>
          </cell>
          <cell r="DJ408">
            <v>7.6583588941106312E-2</v>
          </cell>
          <cell r="DK408" t="str">
            <v>Triangular</v>
          </cell>
          <cell r="DL408">
            <v>0.13729857818192862</v>
          </cell>
          <cell r="DM408">
            <v>0.48603291899958695</v>
          </cell>
          <cell r="DN408">
            <v>0.95744241091433824</v>
          </cell>
          <cell r="DO408" t="str">
            <v>Triangular</v>
          </cell>
          <cell r="EB408">
            <v>4.1948537535370202E-3</v>
          </cell>
          <cell r="EC408">
            <v>5.8567823314515152E-3</v>
          </cell>
          <cell r="ED408">
            <v>7.6798754046402762E-3</v>
          </cell>
          <cell r="EE408" t="str">
            <v>Triangular</v>
          </cell>
        </row>
        <row r="409">
          <cell r="E409" t="str">
            <v>2_COMB_CO2ef_cd</v>
          </cell>
          <cell r="F409" t="str">
            <v>kg/scf combusted</v>
          </cell>
          <cell r="G409" t="e">
            <v>#NAME?</v>
          </cell>
          <cell r="H409">
            <v>33.269381911242853</v>
          </cell>
          <cell r="I409">
            <v>42.322385409327033</v>
          </cell>
          <cell r="J409">
            <v>50.500131825574243</v>
          </cell>
          <cell r="K409" t="str">
            <v>Triangular</v>
          </cell>
          <cell r="L409">
            <v>33.269381911242853</v>
          </cell>
          <cell r="M409">
            <v>42.322385409327033</v>
          </cell>
          <cell r="N409">
            <v>50.500131825574243</v>
          </cell>
          <cell r="O409" t="str">
            <v>Triangular</v>
          </cell>
          <cell r="P409">
            <v>56.134269152195607</v>
          </cell>
          <cell r="Q409">
            <v>60.8570598469678</v>
          </cell>
          <cell r="R409">
            <v>64.523977826083936</v>
          </cell>
          <cell r="S409" t="str">
            <v>Triangular</v>
          </cell>
          <cell r="T409">
            <v>56.134269152195607</v>
          </cell>
          <cell r="U409">
            <v>60.8570598469678</v>
          </cell>
          <cell r="V409">
            <v>64.523977826083936</v>
          </cell>
          <cell r="W409" t="str">
            <v>Triangular</v>
          </cell>
          <cell r="X409">
            <v>56.134269152195607</v>
          </cell>
          <cell r="Y409">
            <v>60.8570598469678</v>
          </cell>
          <cell r="Z409">
            <v>64.523977826083936</v>
          </cell>
          <cell r="AA409" t="str">
            <v>Triangular</v>
          </cell>
          <cell r="AB409">
            <v>26.763987964008003</v>
          </cell>
          <cell r="AC409">
            <v>40.927435630694198</v>
          </cell>
          <cell r="AD409">
            <v>53.978322959821845</v>
          </cell>
          <cell r="AE409" t="str">
            <v>Triangular</v>
          </cell>
          <cell r="AF409">
            <v>26.763987964008003</v>
          </cell>
          <cell r="AG409">
            <v>40.927435630694198</v>
          </cell>
          <cell r="AH409">
            <v>53.978322959821845</v>
          </cell>
          <cell r="AI409" t="str">
            <v>Triangular</v>
          </cell>
          <cell r="AJ409">
            <v>26.763987964008003</v>
          </cell>
          <cell r="AK409">
            <v>40.927435630694198</v>
          </cell>
          <cell r="AL409">
            <v>53.978322959821845</v>
          </cell>
          <cell r="AM409" t="str">
            <v>Triangular</v>
          </cell>
          <cell r="AN409">
            <v>49.835464809008641</v>
          </cell>
          <cell r="AO409">
            <v>55.022595937538604</v>
          </cell>
          <cell r="AP409">
            <v>57.179932824864771</v>
          </cell>
          <cell r="AQ409" t="str">
            <v>Triangular</v>
          </cell>
          <cell r="AR409">
            <v>49.835464809008641</v>
          </cell>
          <cell r="AS409">
            <v>55.022595937538604</v>
          </cell>
          <cell r="AT409">
            <v>57.179932824864771</v>
          </cell>
          <cell r="AU409" t="str">
            <v>Triangular</v>
          </cell>
          <cell r="AV409">
            <v>49.835464809008641</v>
          </cell>
          <cell r="AW409">
            <v>55.022595937538604</v>
          </cell>
          <cell r="AX409">
            <v>57.179932824864771</v>
          </cell>
          <cell r="AY409" t="str">
            <v>Triangular</v>
          </cell>
          <cell r="AZ409">
            <v>53.151747385580336</v>
          </cell>
          <cell r="BA409">
            <v>54.808379760971256</v>
          </cell>
          <cell r="BB409">
            <v>57.427325040325364</v>
          </cell>
          <cell r="BC409" t="str">
            <v>Triangular</v>
          </cell>
          <cell r="BD409">
            <v>53.151747385580336</v>
          </cell>
          <cell r="BE409">
            <v>54.808379760971256</v>
          </cell>
          <cell r="BF409">
            <v>57.427325040325364</v>
          </cell>
          <cell r="BG409" t="str">
            <v>Triangular</v>
          </cell>
          <cell r="BH409">
            <v>56.491575078614112</v>
          </cell>
          <cell r="BI409">
            <v>60.295978692842823</v>
          </cell>
          <cell r="BJ409">
            <v>64.43246556692327</v>
          </cell>
          <cell r="BK409" t="str">
            <v>Triangular</v>
          </cell>
          <cell r="BL409">
            <v>57.774652705414823</v>
          </cell>
          <cell r="BM409">
            <v>61.208099463312266</v>
          </cell>
          <cell r="BN409">
            <v>65.13887104571269</v>
          </cell>
          <cell r="BO409" t="str">
            <v>Triangular</v>
          </cell>
          <cell r="BP409">
            <v>57.774652705414823</v>
          </cell>
          <cell r="BQ409">
            <v>61.208099463312266</v>
          </cell>
          <cell r="BR409">
            <v>65.13887104571269</v>
          </cell>
          <cell r="BS409" t="str">
            <v>Triangular</v>
          </cell>
          <cell r="BT409">
            <v>57.774652705414823</v>
          </cell>
          <cell r="BU409">
            <v>61.208099463312266</v>
          </cell>
          <cell r="BV409">
            <v>65.13887104571269</v>
          </cell>
          <cell r="BW409" t="str">
            <v>Triangular</v>
          </cell>
          <cell r="BX409">
            <v>54.027341900451539</v>
          </cell>
          <cell r="BY409">
            <v>55.259879468978731</v>
          </cell>
          <cell r="BZ409">
            <v>57.564589731319025</v>
          </cell>
          <cell r="CA409" t="str">
            <v>Triangular</v>
          </cell>
          <cell r="CB409">
            <v>54.939751118785807</v>
          </cell>
          <cell r="CC409">
            <v>56.742748372377697</v>
          </cell>
          <cell r="CD409">
            <v>59.403264179569604</v>
          </cell>
          <cell r="CE409" t="str">
            <v>Triangular</v>
          </cell>
          <cell r="CF409">
            <v>18501.757761178855</v>
          </cell>
          <cell r="CG409">
            <v>26719.853762488812</v>
          </cell>
          <cell r="CH409">
            <v>36936.838321999334</v>
          </cell>
          <cell r="CI409" t="str">
            <v>Triangular</v>
          </cell>
          <cell r="CJ409">
            <v>18501.757761178855</v>
          </cell>
          <cell r="CK409">
            <v>26719.853762488812</v>
          </cell>
          <cell r="CL409">
            <v>36936.838321999334</v>
          </cell>
          <cell r="CM409" t="str">
            <v>Triangular</v>
          </cell>
          <cell r="CN409">
            <v>13.609890000154996</v>
          </cell>
          <cell r="CO409">
            <v>31.863733908190078</v>
          </cell>
          <cell r="CP409">
            <v>50.023461187860548</v>
          </cell>
          <cell r="CQ409" t="str">
            <v>Triangular</v>
          </cell>
          <cell r="CR409">
            <v>13.609890000154996</v>
          </cell>
          <cell r="CS409">
            <v>31.863733908190078</v>
          </cell>
          <cell r="CT409">
            <v>50.023461187860548</v>
          </cell>
          <cell r="CU409" t="str">
            <v>Triangular</v>
          </cell>
          <cell r="CV409">
            <v>54.780890221729521</v>
          </cell>
          <cell r="CW409">
            <v>55.73126441429752</v>
          </cell>
          <cell r="CX409">
            <v>56.844052906217961</v>
          </cell>
          <cell r="CY409" t="str">
            <v>Triangular</v>
          </cell>
          <cell r="CZ409">
            <v>54.780890221729521</v>
          </cell>
          <cell r="DA409">
            <v>55.73126441429752</v>
          </cell>
          <cell r="DB409">
            <v>56.844052906217961</v>
          </cell>
          <cell r="DC409" t="str">
            <v>Triangular</v>
          </cell>
          <cell r="DD409">
            <v>61.377221421953777</v>
          </cell>
          <cell r="DE409">
            <v>69.235022126102052</v>
          </cell>
          <cell r="DF409">
            <v>77.786698383824614</v>
          </cell>
          <cell r="DG409" t="str">
            <v>Triangular</v>
          </cell>
          <cell r="DH409">
            <v>61.377221421953777</v>
          </cell>
          <cell r="DI409">
            <v>69.235022126102052</v>
          </cell>
          <cell r="DJ409">
            <v>77.786698383824614</v>
          </cell>
          <cell r="DK409" t="str">
            <v>Triangular</v>
          </cell>
          <cell r="DL409">
            <v>124.67058083973514</v>
          </cell>
          <cell r="DM409">
            <v>361.03880819321739</v>
          </cell>
          <cell r="DN409">
            <v>681.122497147633</v>
          </cell>
          <cell r="DO409" t="str">
            <v>Triangular</v>
          </cell>
          <cell r="EB409">
            <v>8.6499254052527306E-6</v>
          </cell>
          <cell r="EC409">
            <v>1.2055592549229312E-5</v>
          </cell>
          <cell r="ED409">
            <v>1.5796491884571563E-5</v>
          </cell>
          <cell r="EE409" t="str">
            <v>Triangular</v>
          </cell>
        </row>
        <row r="410">
          <cell r="E410" t="str">
            <v>2_COMB_N2Oef_cd</v>
          </cell>
          <cell r="F410" t="str">
            <v>kg/scf combusted</v>
          </cell>
          <cell r="G410" t="e">
            <v>#NAME?</v>
          </cell>
          <cell r="H410">
            <v>6.4978998519983847E-5</v>
          </cell>
          <cell r="I410">
            <v>9.0752757966667486E-5</v>
          </cell>
          <cell r="J410">
            <v>1.2791950426625201E-4</v>
          </cell>
          <cell r="K410" t="str">
            <v>Triangular</v>
          </cell>
          <cell r="L410">
            <v>6.4978998519983847E-5</v>
          </cell>
          <cell r="M410">
            <v>9.0752757966667486E-5</v>
          </cell>
          <cell r="N410">
            <v>1.2791950426625201E-4</v>
          </cell>
          <cell r="O410" t="str">
            <v>Triangular</v>
          </cell>
          <cell r="P410">
            <v>9.1478605693994384E-5</v>
          </cell>
          <cell r="Q410">
            <v>1.0752802588612598E-4</v>
          </cell>
          <cell r="R410">
            <v>1.2944773856020226E-4</v>
          </cell>
          <cell r="S410" t="str">
            <v>Triangular</v>
          </cell>
          <cell r="T410">
            <v>9.1478605693994384E-5</v>
          </cell>
          <cell r="U410">
            <v>1.0752802588612598E-4</v>
          </cell>
          <cell r="V410">
            <v>1.2944773856020226E-4</v>
          </cell>
          <cell r="W410" t="str">
            <v>Triangular</v>
          </cell>
          <cell r="X410">
            <v>9.1478605693994384E-5</v>
          </cell>
          <cell r="Y410">
            <v>1.0752802588612598E-4</v>
          </cell>
          <cell r="Z410">
            <v>1.2944773856020226E-4</v>
          </cell>
          <cell r="AA410" t="str">
            <v>Triangular</v>
          </cell>
          <cell r="AB410">
            <v>5.4835705964796535E-5</v>
          </cell>
          <cell r="AC410">
            <v>9.7132771653421165E-5</v>
          </cell>
          <cell r="AD410">
            <v>1.7261131911254585E-4</v>
          </cell>
          <cell r="AE410" t="str">
            <v>Triangular</v>
          </cell>
          <cell r="AF410">
            <v>5.4835705964796535E-5</v>
          </cell>
          <cell r="AG410">
            <v>9.7132771653421165E-5</v>
          </cell>
          <cell r="AH410">
            <v>1.7261131911254585E-4</v>
          </cell>
          <cell r="AI410" t="str">
            <v>Triangular</v>
          </cell>
          <cell r="AJ410">
            <v>5.4835705964796535E-5</v>
          </cell>
          <cell r="AK410">
            <v>9.7132771653421165E-5</v>
          </cell>
          <cell r="AL410">
            <v>1.7261131911254585E-4</v>
          </cell>
          <cell r="AM410" t="str">
            <v>Triangular</v>
          </cell>
          <cell r="AN410">
            <v>1.1300303416846186E-4</v>
          </cell>
          <cell r="AO410">
            <v>2.560978263194322E-4</v>
          </cell>
          <cell r="AP410">
            <v>3.8789008463175272E-4</v>
          </cell>
          <cell r="AQ410" t="str">
            <v>Triangular</v>
          </cell>
          <cell r="AR410">
            <v>1.1300303416846186E-4</v>
          </cell>
          <cell r="AS410">
            <v>2.560978263194322E-4</v>
          </cell>
          <cell r="AT410">
            <v>3.8789008463175272E-4</v>
          </cell>
          <cell r="AU410" t="str">
            <v>Triangular</v>
          </cell>
          <cell r="AV410">
            <v>1.1300303416846186E-4</v>
          </cell>
          <cell r="AW410">
            <v>2.560978263194322E-4</v>
          </cell>
          <cell r="AX410">
            <v>3.8789008463175272E-4</v>
          </cell>
          <cell r="AY410" t="str">
            <v>Triangular</v>
          </cell>
          <cell r="AZ410">
            <v>1.0068972695822853E-4</v>
          </cell>
          <cell r="BA410">
            <v>1.5323679329546161E-4</v>
          </cell>
          <cell r="BB410">
            <v>2.5285319687463854E-4</v>
          </cell>
          <cell r="BC410" t="str">
            <v>Triangular</v>
          </cell>
          <cell r="BD410">
            <v>1.0068972695822853E-4</v>
          </cell>
          <cell r="BE410">
            <v>1.5323679329546161E-4</v>
          </cell>
          <cell r="BF410">
            <v>2.5285319687463854E-4</v>
          </cell>
          <cell r="BG410" t="str">
            <v>Triangular</v>
          </cell>
          <cell r="BH410">
            <v>1.0725917473193126E-4</v>
          </cell>
          <cell r="BI410">
            <v>2.4079028014930469E-4</v>
          </cell>
          <cell r="BJ410">
            <v>4.6104477916348566E-4</v>
          </cell>
          <cell r="BK410" t="str">
            <v>Triangular</v>
          </cell>
          <cell r="BL410">
            <v>1.1105761866328035E-4</v>
          </cell>
          <cell r="BM410">
            <v>1.7778809232463452E-4</v>
          </cell>
          <cell r="BN410">
            <v>2.7502848390661624E-4</v>
          </cell>
          <cell r="BO410" t="str">
            <v>Triangular</v>
          </cell>
          <cell r="BP410">
            <v>1.1105761866328035E-4</v>
          </cell>
          <cell r="BQ410">
            <v>1.7778809232463452E-4</v>
          </cell>
          <cell r="BR410">
            <v>2.7502848390661624E-4</v>
          </cell>
          <cell r="BS410" t="str">
            <v>Triangular</v>
          </cell>
          <cell r="BT410">
            <v>1.1105761866328035E-4</v>
          </cell>
          <cell r="BU410">
            <v>1.7778809232463452E-4</v>
          </cell>
          <cell r="BV410">
            <v>2.7502848390661624E-4</v>
          </cell>
          <cell r="BW410" t="str">
            <v>Triangular</v>
          </cell>
          <cell r="BX410">
            <v>7.7176410198565606E-5</v>
          </cell>
          <cell r="BY410">
            <v>1.6799176198080916E-4</v>
          </cell>
          <cell r="BZ410">
            <v>2.9422801898502715E-4</v>
          </cell>
          <cell r="CA410" t="str">
            <v>Triangular</v>
          </cell>
          <cell r="CB410">
            <v>1.0268572552940798E-4</v>
          </cell>
          <cell r="CC410">
            <v>1.2768062193610095E-4</v>
          </cell>
          <cell r="CD410">
            <v>2.3856737606230624E-4</v>
          </cell>
          <cell r="CE410" t="str">
            <v>Triangular</v>
          </cell>
          <cell r="CF410">
            <v>3.4629491810654507E-2</v>
          </cell>
          <cell r="CG410">
            <v>5.0016761356346688E-2</v>
          </cell>
          <cell r="CH410">
            <v>6.9141602688332929E-2</v>
          </cell>
          <cell r="CI410" t="str">
            <v>Triangular</v>
          </cell>
          <cell r="CJ410">
            <v>3.4629491810654507E-2</v>
          </cell>
          <cell r="CK410">
            <v>5.0016761356346688E-2</v>
          </cell>
          <cell r="CL410">
            <v>6.9141602688332929E-2</v>
          </cell>
          <cell r="CM410" t="str">
            <v>Triangular</v>
          </cell>
          <cell r="CN410">
            <v>2.5617212923875822E-5</v>
          </cell>
          <cell r="CO410">
            <v>6.0802004090786383E-5</v>
          </cell>
          <cell r="CP410">
            <v>9.644213798387851E-5</v>
          </cell>
          <cell r="CQ410" t="str">
            <v>Triangular</v>
          </cell>
          <cell r="CR410">
            <v>2.5617212923875822E-5</v>
          </cell>
          <cell r="CS410">
            <v>6.0802004090786383E-5</v>
          </cell>
          <cell r="CT410">
            <v>9.644213798387851E-5</v>
          </cell>
          <cell r="CU410" t="str">
            <v>Triangular</v>
          </cell>
          <cell r="CV410">
            <v>1.0579319276439418E-4</v>
          </cell>
          <cell r="CW410">
            <v>1.2766769178163941E-4</v>
          </cell>
          <cell r="CX410">
            <v>1.9290111940164451E-4</v>
          </cell>
          <cell r="CY410" t="str">
            <v>Triangular</v>
          </cell>
          <cell r="CZ410">
            <v>1.0579319276439418E-4</v>
          </cell>
          <cell r="DA410">
            <v>1.2766769178163941E-4</v>
          </cell>
          <cell r="DB410">
            <v>1.9290111940164451E-4</v>
          </cell>
          <cell r="DC410" t="str">
            <v>Triangular</v>
          </cell>
          <cell r="DD410">
            <v>1.2496979161328905E-4</v>
          </cell>
          <cell r="DE410">
            <v>1.7629922328958402E-4</v>
          </cell>
          <cell r="DF410">
            <v>2.7261104630662972E-4</v>
          </cell>
          <cell r="DG410" t="str">
            <v>Triangular</v>
          </cell>
          <cell r="DH410">
            <v>1.2496979161328905E-4</v>
          </cell>
          <cell r="DI410">
            <v>1.7629922328958402E-4</v>
          </cell>
          <cell r="DJ410">
            <v>2.7261104630662972E-4</v>
          </cell>
          <cell r="DK410" t="str">
            <v>Triangular</v>
          </cell>
          <cell r="DL410">
            <v>2.2416055524740629E-4</v>
          </cell>
          <cell r="DM410">
            <v>6.5653657796548232E-4</v>
          </cell>
          <cell r="DN410">
            <v>1.2184213452497686E-3</v>
          </cell>
          <cell r="DO410" t="str">
            <v>Triangular</v>
          </cell>
          <cell r="EB410">
            <v>4.6141843567725038</v>
          </cell>
          <cell r="EC410">
            <v>6.4319999954863007</v>
          </cell>
          <cell r="ED410">
            <v>8.4296497230922007</v>
          </cell>
          <cell r="EE410" t="str">
            <v>Triangular</v>
          </cell>
        </row>
        <row r="411">
          <cell r="E411" t="str">
            <v>2_COMB_cd_flare_rate</v>
          </cell>
          <cell r="G411" t="e">
            <v>#NAME?</v>
          </cell>
          <cell r="H411">
            <v>0</v>
          </cell>
          <cell r="I411">
            <v>0</v>
          </cell>
          <cell r="J411">
            <v>0</v>
          </cell>
          <cell r="K411" t="str">
            <v>Uniform</v>
          </cell>
          <cell r="L411">
            <v>0</v>
          </cell>
          <cell r="M411">
            <v>0</v>
          </cell>
          <cell r="N411">
            <v>0</v>
          </cell>
          <cell r="O411" t="str">
            <v>Uniform</v>
          </cell>
          <cell r="P411">
            <v>0</v>
          </cell>
          <cell r="Q411">
            <v>0</v>
          </cell>
          <cell r="R411">
            <v>0</v>
          </cell>
          <cell r="S411" t="str">
            <v>Uniform</v>
          </cell>
          <cell r="T411">
            <v>0</v>
          </cell>
          <cell r="U411">
            <v>0</v>
          </cell>
          <cell r="V411">
            <v>0</v>
          </cell>
          <cell r="W411" t="str">
            <v>Uniform</v>
          </cell>
          <cell r="X411">
            <v>0</v>
          </cell>
          <cell r="Y411">
            <v>0</v>
          </cell>
          <cell r="Z411">
            <v>0</v>
          </cell>
          <cell r="AA411" t="str">
            <v>Uniform</v>
          </cell>
          <cell r="AB411">
            <v>0</v>
          </cell>
          <cell r="AC411">
            <v>0</v>
          </cell>
          <cell r="AD411">
            <v>0</v>
          </cell>
          <cell r="AE411" t="str">
            <v>Uniform</v>
          </cell>
          <cell r="AF411">
            <v>0</v>
          </cell>
          <cell r="AG411">
            <v>0</v>
          </cell>
          <cell r="AH411">
            <v>0</v>
          </cell>
          <cell r="AI411" t="str">
            <v>Uniform</v>
          </cell>
          <cell r="AJ411">
            <v>0</v>
          </cell>
          <cell r="AK411">
            <v>0</v>
          </cell>
          <cell r="AL411">
            <v>0</v>
          </cell>
          <cell r="AM411" t="str">
            <v>Uniform</v>
          </cell>
          <cell r="AN411">
            <v>0</v>
          </cell>
          <cell r="AO411">
            <v>0</v>
          </cell>
          <cell r="AP411">
            <v>0</v>
          </cell>
          <cell r="AQ411" t="str">
            <v>Uniform</v>
          </cell>
          <cell r="AR411">
            <v>0</v>
          </cell>
          <cell r="AS411">
            <v>0</v>
          </cell>
          <cell r="AT411">
            <v>0</v>
          </cell>
          <cell r="AU411" t="str">
            <v>Uniform</v>
          </cell>
          <cell r="AV411">
            <v>0</v>
          </cell>
          <cell r="AW411">
            <v>0</v>
          </cell>
          <cell r="AX411">
            <v>0</v>
          </cell>
          <cell r="AY411" t="str">
            <v>Uniform</v>
          </cell>
          <cell r="AZ411">
            <v>0</v>
          </cell>
          <cell r="BA411">
            <v>0</v>
          </cell>
          <cell r="BB411">
            <v>0</v>
          </cell>
          <cell r="BC411" t="str">
            <v>Uniform</v>
          </cell>
          <cell r="BD411">
            <v>0</v>
          </cell>
          <cell r="BE411">
            <v>0</v>
          </cell>
          <cell r="BF411">
            <v>0</v>
          </cell>
          <cell r="BG411" t="str">
            <v>Uniform</v>
          </cell>
          <cell r="BH411">
            <v>0</v>
          </cell>
          <cell r="BI411">
            <v>0</v>
          </cell>
          <cell r="BJ411">
            <v>0</v>
          </cell>
          <cell r="BK411" t="str">
            <v>Uniform</v>
          </cell>
          <cell r="BL411">
            <v>0</v>
          </cell>
          <cell r="BM411">
            <v>0</v>
          </cell>
          <cell r="BN411">
            <v>0</v>
          </cell>
          <cell r="BO411" t="str">
            <v>Uniform</v>
          </cell>
          <cell r="BP411">
            <v>0</v>
          </cell>
          <cell r="BQ411">
            <v>0</v>
          </cell>
          <cell r="BR411">
            <v>0</v>
          </cell>
          <cell r="BS411" t="str">
            <v>Uniform</v>
          </cell>
          <cell r="BT411">
            <v>0</v>
          </cell>
          <cell r="BU411">
            <v>0</v>
          </cell>
          <cell r="BV411">
            <v>0</v>
          </cell>
          <cell r="BW411" t="str">
            <v>Uniform</v>
          </cell>
          <cell r="BX411">
            <v>0</v>
          </cell>
          <cell r="BY411">
            <v>0</v>
          </cell>
          <cell r="BZ411">
            <v>0</v>
          </cell>
          <cell r="CA411" t="str">
            <v>Uniform</v>
          </cell>
          <cell r="CB411">
            <v>0</v>
          </cell>
          <cell r="CC411">
            <v>0</v>
          </cell>
          <cell r="CD411">
            <v>0</v>
          </cell>
          <cell r="CE411" t="str">
            <v>Uniform</v>
          </cell>
          <cell r="CF411">
            <v>0</v>
          </cell>
          <cell r="CG411">
            <v>0</v>
          </cell>
          <cell r="CH411">
            <v>0</v>
          </cell>
          <cell r="CI411" t="str">
            <v>Uniform</v>
          </cell>
          <cell r="CJ411">
            <v>0</v>
          </cell>
          <cell r="CK411">
            <v>0</v>
          </cell>
          <cell r="CL411">
            <v>0</v>
          </cell>
          <cell r="CM411" t="str">
            <v>Uniform</v>
          </cell>
          <cell r="CN411">
            <v>0</v>
          </cell>
          <cell r="CO411">
            <v>0</v>
          </cell>
          <cell r="CP411">
            <v>0</v>
          </cell>
          <cell r="CQ411" t="str">
            <v>Uniform</v>
          </cell>
          <cell r="CR411">
            <v>0</v>
          </cell>
          <cell r="CS411">
            <v>0</v>
          </cell>
          <cell r="CT411">
            <v>0</v>
          </cell>
          <cell r="CU411" t="str">
            <v>Uniform</v>
          </cell>
          <cell r="CV411">
            <v>0</v>
          </cell>
          <cell r="CW411">
            <v>0</v>
          </cell>
          <cell r="CX411">
            <v>0</v>
          </cell>
          <cell r="CY411" t="str">
            <v>Uniform</v>
          </cell>
          <cell r="CZ411">
            <v>0</v>
          </cell>
          <cell r="DA411">
            <v>0</v>
          </cell>
          <cell r="DB411">
            <v>0</v>
          </cell>
          <cell r="DC411" t="str">
            <v>Uniform</v>
          </cell>
          <cell r="DD411">
            <v>0</v>
          </cell>
          <cell r="DE411">
            <v>0</v>
          </cell>
          <cell r="DF411">
            <v>0</v>
          </cell>
          <cell r="DG411" t="str">
            <v>Uniform</v>
          </cell>
          <cell r="DH411">
            <v>0</v>
          </cell>
          <cell r="DI411">
            <v>0</v>
          </cell>
          <cell r="DJ411">
            <v>0</v>
          </cell>
          <cell r="DK411" t="str">
            <v>Uniform</v>
          </cell>
          <cell r="DL411">
            <v>0</v>
          </cell>
          <cell r="DM411">
            <v>0</v>
          </cell>
          <cell r="DN411">
            <v>0</v>
          </cell>
          <cell r="DO411" t="str">
            <v>Uniform</v>
          </cell>
          <cell r="EB411">
            <v>0</v>
          </cell>
          <cell r="EC411">
            <v>0</v>
          </cell>
          <cell r="ED411">
            <v>0</v>
          </cell>
          <cell r="EE411" t="str">
            <v>Uniform</v>
          </cell>
        </row>
        <row r="412">
          <cell r="E412" t="str">
            <v>2_COMB_cd_flare_eff</v>
          </cell>
          <cell r="G412" t="e">
            <v>#NAME?</v>
          </cell>
          <cell r="H412">
            <v>0</v>
          </cell>
          <cell r="I412">
            <v>0</v>
          </cell>
          <cell r="J412">
            <v>0</v>
          </cell>
          <cell r="K412" t="str">
            <v>Uniform</v>
          </cell>
          <cell r="L412">
            <v>0</v>
          </cell>
          <cell r="M412">
            <v>0</v>
          </cell>
          <cell r="N412">
            <v>0</v>
          </cell>
          <cell r="O412" t="str">
            <v>Uniform</v>
          </cell>
          <cell r="P412">
            <v>0</v>
          </cell>
          <cell r="Q412">
            <v>0</v>
          </cell>
          <cell r="R412">
            <v>0</v>
          </cell>
          <cell r="S412" t="str">
            <v>Uniform</v>
          </cell>
          <cell r="T412">
            <v>0</v>
          </cell>
          <cell r="U412">
            <v>0</v>
          </cell>
          <cell r="V412">
            <v>0</v>
          </cell>
          <cell r="W412" t="str">
            <v>Uniform</v>
          </cell>
          <cell r="X412">
            <v>0</v>
          </cell>
          <cell r="Y412">
            <v>0</v>
          </cell>
          <cell r="Z412">
            <v>0</v>
          </cell>
          <cell r="AA412" t="str">
            <v>Uniform</v>
          </cell>
          <cell r="AB412">
            <v>0</v>
          </cell>
          <cell r="AC412">
            <v>0</v>
          </cell>
          <cell r="AD412">
            <v>0</v>
          </cell>
          <cell r="AE412" t="str">
            <v>Uniform</v>
          </cell>
          <cell r="AF412">
            <v>0</v>
          </cell>
          <cell r="AG412">
            <v>0</v>
          </cell>
          <cell r="AH412">
            <v>0</v>
          </cell>
          <cell r="AI412" t="str">
            <v>Uniform</v>
          </cell>
          <cell r="AJ412">
            <v>0</v>
          </cell>
          <cell r="AK412">
            <v>0</v>
          </cell>
          <cell r="AL412">
            <v>0</v>
          </cell>
          <cell r="AM412" t="str">
            <v>Uniform</v>
          </cell>
          <cell r="AN412">
            <v>0</v>
          </cell>
          <cell r="AO412">
            <v>0</v>
          </cell>
          <cell r="AP412">
            <v>0</v>
          </cell>
          <cell r="AQ412" t="str">
            <v>Uniform</v>
          </cell>
          <cell r="AR412">
            <v>0</v>
          </cell>
          <cell r="AS412">
            <v>0</v>
          </cell>
          <cell r="AT412">
            <v>0</v>
          </cell>
          <cell r="AU412" t="str">
            <v>Uniform</v>
          </cell>
          <cell r="AV412">
            <v>0</v>
          </cell>
          <cell r="AW412">
            <v>0</v>
          </cell>
          <cell r="AX412">
            <v>0</v>
          </cell>
          <cell r="AY412" t="str">
            <v>Uniform</v>
          </cell>
          <cell r="AZ412">
            <v>0</v>
          </cell>
          <cell r="BA412">
            <v>0</v>
          </cell>
          <cell r="BB412">
            <v>0</v>
          </cell>
          <cell r="BC412" t="str">
            <v>Uniform</v>
          </cell>
          <cell r="BD412">
            <v>0</v>
          </cell>
          <cell r="BE412">
            <v>0</v>
          </cell>
          <cell r="BF412">
            <v>0</v>
          </cell>
          <cell r="BG412" t="str">
            <v>Uniform</v>
          </cell>
          <cell r="BH412">
            <v>0</v>
          </cell>
          <cell r="BI412">
            <v>0</v>
          </cell>
          <cell r="BJ412">
            <v>0</v>
          </cell>
          <cell r="BK412" t="str">
            <v>Uniform</v>
          </cell>
          <cell r="BL412">
            <v>0</v>
          </cell>
          <cell r="BM412">
            <v>0</v>
          </cell>
          <cell r="BN412">
            <v>0</v>
          </cell>
          <cell r="BO412" t="str">
            <v>Uniform</v>
          </cell>
          <cell r="BP412">
            <v>0</v>
          </cell>
          <cell r="BQ412">
            <v>0</v>
          </cell>
          <cell r="BR412">
            <v>0</v>
          </cell>
          <cell r="BS412" t="str">
            <v>Uniform</v>
          </cell>
          <cell r="BT412">
            <v>0</v>
          </cell>
          <cell r="BU412">
            <v>0</v>
          </cell>
          <cell r="BV412">
            <v>0</v>
          </cell>
          <cell r="BW412" t="str">
            <v>Uniform</v>
          </cell>
          <cell r="BX412">
            <v>0</v>
          </cell>
          <cell r="BY412">
            <v>0</v>
          </cell>
          <cell r="BZ412">
            <v>0</v>
          </cell>
          <cell r="CA412" t="str">
            <v>Uniform</v>
          </cell>
          <cell r="CB412">
            <v>0</v>
          </cell>
          <cell r="CC412">
            <v>0</v>
          </cell>
          <cell r="CD412">
            <v>0</v>
          </cell>
          <cell r="CE412" t="str">
            <v>Uniform</v>
          </cell>
          <cell r="CF412">
            <v>0</v>
          </cell>
          <cell r="CG412">
            <v>0</v>
          </cell>
          <cell r="CH412">
            <v>0</v>
          </cell>
          <cell r="CI412" t="str">
            <v>Uniform</v>
          </cell>
          <cell r="CJ412">
            <v>0</v>
          </cell>
          <cell r="CK412">
            <v>0</v>
          </cell>
          <cell r="CL412">
            <v>0</v>
          </cell>
          <cell r="CM412" t="str">
            <v>Uniform</v>
          </cell>
          <cell r="CN412">
            <v>0</v>
          </cell>
          <cell r="CO412">
            <v>0</v>
          </cell>
          <cell r="CP412">
            <v>0</v>
          </cell>
          <cell r="CQ412" t="str">
            <v>Uniform</v>
          </cell>
          <cell r="CR412">
            <v>0</v>
          </cell>
          <cell r="CS412">
            <v>0</v>
          </cell>
          <cell r="CT412">
            <v>0</v>
          </cell>
          <cell r="CU412" t="str">
            <v>Uniform</v>
          </cell>
          <cell r="CV412">
            <v>0</v>
          </cell>
          <cell r="CW412">
            <v>0</v>
          </cell>
          <cell r="CX412">
            <v>0</v>
          </cell>
          <cell r="CY412" t="str">
            <v>Uniform</v>
          </cell>
          <cell r="CZ412">
            <v>0</v>
          </cell>
          <cell r="DA412">
            <v>0</v>
          </cell>
          <cell r="DB412">
            <v>0</v>
          </cell>
          <cell r="DC412" t="str">
            <v>Uniform</v>
          </cell>
          <cell r="DD412">
            <v>0</v>
          </cell>
          <cell r="DE412">
            <v>0</v>
          </cell>
          <cell r="DF412">
            <v>0</v>
          </cell>
          <cell r="DG412" t="str">
            <v>Uniform</v>
          </cell>
          <cell r="DH412">
            <v>0</v>
          </cell>
          <cell r="DI412">
            <v>0</v>
          </cell>
          <cell r="DJ412">
            <v>0</v>
          </cell>
          <cell r="DK412" t="str">
            <v>Uniform</v>
          </cell>
          <cell r="DL412">
            <v>0</v>
          </cell>
          <cell r="DM412">
            <v>0</v>
          </cell>
          <cell r="DN412">
            <v>0</v>
          </cell>
          <cell r="DO412" t="str">
            <v>Uniform</v>
          </cell>
          <cell r="EB412">
            <v>0</v>
          </cell>
          <cell r="EC412">
            <v>0</v>
          </cell>
          <cell r="ED412">
            <v>0</v>
          </cell>
          <cell r="EE412" t="str">
            <v>Uniform</v>
          </cell>
        </row>
        <row r="413">
          <cell r="E413" t="str">
            <v>2_COMB_fuel_1M</v>
          </cell>
          <cell r="F413" t="str">
            <v>Mcf</v>
          </cell>
          <cell r="G413" t="e">
            <v>#NAME?</v>
          </cell>
          <cell r="H413">
            <v>56642.870658403786</v>
          </cell>
          <cell r="I413">
            <v>94403.003195970989</v>
          </cell>
          <cell r="J413">
            <v>135519.34545765657</v>
          </cell>
          <cell r="K413" t="str">
            <v>Triangular</v>
          </cell>
          <cell r="L413">
            <v>56642.870658403786</v>
          </cell>
          <cell r="M413">
            <v>94403.003195970989</v>
          </cell>
          <cell r="N413">
            <v>135519.34545765657</v>
          </cell>
          <cell r="O413" t="str">
            <v>Triangular</v>
          </cell>
          <cell r="P413">
            <v>13856.849722702704</v>
          </cell>
          <cell r="Q413">
            <v>77574.423705203008</v>
          </cell>
          <cell r="R413">
            <v>169062.17774637425</v>
          </cell>
          <cell r="S413" t="str">
            <v>Triangular</v>
          </cell>
          <cell r="T413">
            <v>13856.849722702704</v>
          </cell>
          <cell r="U413">
            <v>77574.423705203008</v>
          </cell>
          <cell r="V413">
            <v>169062.17774637425</v>
          </cell>
          <cell r="W413" t="str">
            <v>Triangular</v>
          </cell>
          <cell r="X413">
            <v>13856.849722702704</v>
          </cell>
          <cell r="Y413">
            <v>77574.423705203008</v>
          </cell>
          <cell r="Z413">
            <v>169062.17774637425</v>
          </cell>
          <cell r="AA413" t="str">
            <v>Triangular</v>
          </cell>
          <cell r="AB413">
            <v>0</v>
          </cell>
          <cell r="AC413">
            <v>3335.3922646599926</v>
          </cell>
          <cell r="AD413">
            <v>11623.719130000001</v>
          </cell>
          <cell r="AE413" t="str">
            <v>Triangular</v>
          </cell>
          <cell r="AF413">
            <v>0</v>
          </cell>
          <cell r="AG413">
            <v>3335.3922646599926</v>
          </cell>
          <cell r="AH413">
            <v>11623.719130000001</v>
          </cell>
          <cell r="AI413" t="str">
            <v>Triangular</v>
          </cell>
          <cell r="AJ413">
            <v>0</v>
          </cell>
          <cell r="AK413">
            <v>3335.3922646599926</v>
          </cell>
          <cell r="AL413">
            <v>11623.719130000001</v>
          </cell>
          <cell r="AM413" t="str">
            <v>Triangular</v>
          </cell>
          <cell r="AN413">
            <v>0</v>
          </cell>
          <cell r="AO413">
            <v>46274.607947195698</v>
          </cell>
          <cell r="AP413">
            <v>137840.22700643764</v>
          </cell>
          <cell r="AQ413" t="str">
            <v>Triangular</v>
          </cell>
          <cell r="AR413">
            <v>0</v>
          </cell>
          <cell r="AS413">
            <v>46274.607947195698</v>
          </cell>
          <cell r="AT413">
            <v>137840.22700643764</v>
          </cell>
          <cell r="AU413" t="str">
            <v>Triangular</v>
          </cell>
          <cell r="AV413">
            <v>0</v>
          </cell>
          <cell r="AW413">
            <v>46274.607947195698</v>
          </cell>
          <cell r="AX413">
            <v>137840.22700643764</v>
          </cell>
          <cell r="AY413" t="str">
            <v>Triangular</v>
          </cell>
          <cell r="AZ413">
            <v>0</v>
          </cell>
          <cell r="BA413">
            <v>368972.52326548949</v>
          </cell>
          <cell r="BB413">
            <v>807578.02896000003</v>
          </cell>
          <cell r="BC413" t="str">
            <v>Triangular</v>
          </cell>
          <cell r="BD413">
            <v>0</v>
          </cell>
          <cell r="BE413">
            <v>368972.52326548949</v>
          </cell>
          <cell r="BF413">
            <v>807578.02896000003</v>
          </cell>
          <cell r="BG413" t="str">
            <v>Triangular</v>
          </cell>
          <cell r="BH413">
            <v>0</v>
          </cell>
          <cell r="BI413">
            <v>0</v>
          </cell>
          <cell r="BJ413">
            <v>0</v>
          </cell>
          <cell r="BK413" t="str">
            <v>Triangular</v>
          </cell>
          <cell r="BL413">
            <v>641.74891385635374</v>
          </cell>
          <cell r="BM413">
            <v>50346.298188470493</v>
          </cell>
          <cell r="BN413">
            <v>138682.85123254216</v>
          </cell>
          <cell r="BO413" t="str">
            <v>Triangular</v>
          </cell>
          <cell r="BP413">
            <v>641.74891385635374</v>
          </cell>
          <cell r="BQ413">
            <v>50346.298188470493</v>
          </cell>
          <cell r="BR413">
            <v>138682.85123254216</v>
          </cell>
          <cell r="BS413" t="str">
            <v>Triangular</v>
          </cell>
          <cell r="BT413">
            <v>641.74891385635374</v>
          </cell>
          <cell r="BU413">
            <v>50346.298188470493</v>
          </cell>
          <cell r="BV413">
            <v>138682.85123254216</v>
          </cell>
          <cell r="BW413" t="str">
            <v>Triangular</v>
          </cell>
          <cell r="BX413">
            <v>0</v>
          </cell>
          <cell r="BY413">
            <v>13233.2</v>
          </cell>
          <cell r="BZ413">
            <v>39459.549999999981</v>
          </cell>
          <cell r="CA413" t="str">
            <v>Triangular</v>
          </cell>
          <cell r="CB413">
            <v>0</v>
          </cell>
          <cell r="CC413">
            <v>6825.8244444444954</v>
          </cell>
          <cell r="CD413">
            <v>19026</v>
          </cell>
          <cell r="CE413" t="str">
            <v>Triangular</v>
          </cell>
          <cell r="CF413">
            <v>1224.8291666666673</v>
          </cell>
          <cell r="CG413">
            <v>50060.137939732609</v>
          </cell>
          <cell r="CH413">
            <v>155772.25132030461</v>
          </cell>
          <cell r="CI413" t="str">
            <v>Triangular</v>
          </cell>
          <cell r="CJ413">
            <v>1224.8291666666673</v>
          </cell>
          <cell r="CK413">
            <v>50060.137939732609</v>
          </cell>
          <cell r="CL413">
            <v>155772.25132030461</v>
          </cell>
          <cell r="CM413" t="str">
            <v>Triangular</v>
          </cell>
          <cell r="CN413">
            <v>1061.10869741125</v>
          </cell>
          <cell r="CO413">
            <v>96391.989874500592</v>
          </cell>
          <cell r="CP413">
            <v>204978.79670309997</v>
          </cell>
          <cell r="CQ413" t="str">
            <v>Triangular</v>
          </cell>
          <cell r="CR413">
            <v>1061.10869741125</v>
          </cell>
          <cell r="CS413">
            <v>96391.989874500592</v>
          </cell>
          <cell r="CT413">
            <v>204978.79670309997</v>
          </cell>
          <cell r="CU413" t="str">
            <v>Triangular</v>
          </cell>
          <cell r="CV413">
            <v>4.9724313428571429</v>
          </cell>
          <cell r="CW413">
            <v>5030.9670678004341</v>
          </cell>
          <cell r="CX413">
            <v>9871.4285714285706</v>
          </cell>
          <cell r="CY413" t="str">
            <v>Triangular</v>
          </cell>
          <cell r="CZ413">
            <v>4.9724313428571429</v>
          </cell>
          <cell r="DA413">
            <v>5030.9670678004341</v>
          </cell>
          <cell r="DB413">
            <v>9871.4285714285706</v>
          </cell>
          <cell r="DC413" t="str">
            <v>Triangular</v>
          </cell>
          <cell r="DD413">
            <v>0</v>
          </cell>
          <cell r="DE413">
            <v>0</v>
          </cell>
          <cell r="DF413">
            <v>0</v>
          </cell>
          <cell r="DG413" t="str">
            <v>Triangular</v>
          </cell>
          <cell r="DH413">
            <v>0</v>
          </cell>
          <cell r="DI413">
            <v>0</v>
          </cell>
          <cell r="DJ413">
            <v>0</v>
          </cell>
          <cell r="DK413" t="str">
            <v>Triangular</v>
          </cell>
          <cell r="DL413">
            <v>888.27736120000009</v>
          </cell>
          <cell r="DM413">
            <v>14036.112048691228</v>
          </cell>
          <cell r="DN413">
            <v>32841.406917014996</v>
          </cell>
          <cell r="DO413" t="str">
            <v>Triangular</v>
          </cell>
          <cell r="EB413">
            <v>1882038.2040715292</v>
          </cell>
          <cell r="EC413">
            <v>3233677.1094020577</v>
          </cell>
          <cell r="ED413">
            <v>4660029.9624824384</v>
          </cell>
          <cell r="EE413" t="str">
            <v>Triangular</v>
          </cell>
        </row>
        <row r="414">
          <cell r="E414" t="str">
            <v>2_COMB_CH4ef_1M</v>
          </cell>
          <cell r="F414" t="str">
            <v>kg/scf combusted</v>
          </cell>
          <cell r="G414" t="e">
            <v>#NAME?</v>
          </cell>
          <cell r="H414">
            <v>3.8866885547490103E-3</v>
          </cell>
          <cell r="I414">
            <v>8.7331475893369422E-3</v>
          </cell>
          <cell r="J414">
            <v>1.4919681703475038E-2</v>
          </cell>
          <cell r="K414" t="str">
            <v>Triangular</v>
          </cell>
          <cell r="L414">
            <v>3.8866885547490103E-3</v>
          </cell>
          <cell r="M414">
            <v>8.7331475893369422E-3</v>
          </cell>
          <cell r="N414">
            <v>1.4919681703475038E-2</v>
          </cell>
          <cell r="O414" t="str">
            <v>Triangular</v>
          </cell>
          <cell r="P414">
            <v>9.559708298255103E-3</v>
          </cell>
          <cell r="Q414">
            <v>2.2677995265964337E-2</v>
          </cell>
          <cell r="R414">
            <v>4.0913748227949361E-2</v>
          </cell>
          <cell r="S414" t="str">
            <v>Triangular</v>
          </cell>
          <cell r="T414">
            <v>9.559708298255103E-3</v>
          </cell>
          <cell r="U414">
            <v>2.2677995265964337E-2</v>
          </cell>
          <cell r="V414">
            <v>4.0913748227949361E-2</v>
          </cell>
          <cell r="W414" t="str">
            <v>Triangular</v>
          </cell>
          <cell r="X414">
            <v>9.559708298255103E-3</v>
          </cell>
          <cell r="Y414">
            <v>2.2677995265964337E-2</v>
          </cell>
          <cell r="Z414">
            <v>4.0913748227949361E-2</v>
          </cell>
          <cell r="AA414" t="str">
            <v>Triangular</v>
          </cell>
          <cell r="AB414">
            <v>0</v>
          </cell>
          <cell r="AC414">
            <v>2.3772615140012853E-4</v>
          </cell>
          <cell r="AD414">
            <v>6.0894558974008506E-4</v>
          </cell>
          <cell r="AE414" t="str">
            <v>Triangular</v>
          </cell>
          <cell r="AF414">
            <v>0</v>
          </cell>
          <cell r="AG414">
            <v>2.3772615140012853E-4</v>
          </cell>
          <cell r="AH414">
            <v>6.0894558974008506E-4</v>
          </cell>
          <cell r="AI414" t="str">
            <v>Triangular</v>
          </cell>
          <cell r="AJ414">
            <v>0</v>
          </cell>
          <cell r="AK414">
            <v>2.3772615140012853E-4</v>
          </cell>
          <cell r="AL414">
            <v>6.0894558974008506E-4</v>
          </cell>
          <cell r="AM414" t="str">
            <v>Triangular</v>
          </cell>
          <cell r="AN414">
            <v>0</v>
          </cell>
          <cell r="AO414">
            <v>2.0934674922485274E-3</v>
          </cell>
          <cell r="AP414">
            <v>8.7511831089107112E-3</v>
          </cell>
          <cell r="AQ414" t="str">
            <v>Triangular</v>
          </cell>
          <cell r="AR414">
            <v>0</v>
          </cell>
          <cell r="AS414">
            <v>2.0934674922485274E-3</v>
          </cell>
          <cell r="AT414">
            <v>8.7511831089107112E-3</v>
          </cell>
          <cell r="AU414" t="str">
            <v>Triangular</v>
          </cell>
          <cell r="AV414">
            <v>0</v>
          </cell>
          <cell r="AW414">
            <v>2.0934674922485274E-3</v>
          </cell>
          <cell r="AX414">
            <v>8.7511831089107112E-3</v>
          </cell>
          <cell r="AY414" t="str">
            <v>Triangular</v>
          </cell>
          <cell r="AZ414">
            <v>0</v>
          </cell>
          <cell r="BA414">
            <v>1.4424624682210429E-4</v>
          </cell>
          <cell r="BB414">
            <v>3.1563730158009912E-4</v>
          </cell>
          <cell r="BC414" t="str">
            <v>Triangular</v>
          </cell>
          <cell r="BD414">
            <v>0</v>
          </cell>
          <cell r="BE414">
            <v>1.4424624682210429E-4</v>
          </cell>
          <cell r="BF414">
            <v>3.1563730158009912E-4</v>
          </cell>
          <cell r="BG414" t="str">
            <v>Triangular</v>
          </cell>
          <cell r="BH414">
            <v>0</v>
          </cell>
          <cell r="BI414">
            <v>0</v>
          </cell>
          <cell r="BJ414">
            <v>0</v>
          </cell>
          <cell r="BK414" t="str">
            <v>Triangular</v>
          </cell>
          <cell r="BL414">
            <v>6.2375279021243725E-4</v>
          </cell>
          <cell r="BM414">
            <v>1.1054142563801628E-2</v>
          </cell>
          <cell r="BN414">
            <v>2.3844863455206956E-2</v>
          </cell>
          <cell r="BO414" t="str">
            <v>Triangular</v>
          </cell>
          <cell r="BP414">
            <v>6.2375279021243725E-4</v>
          </cell>
          <cell r="BQ414">
            <v>1.1054142563801628E-2</v>
          </cell>
          <cell r="BR414">
            <v>2.3844863455206956E-2</v>
          </cell>
          <cell r="BS414" t="str">
            <v>Triangular</v>
          </cell>
          <cell r="BT414">
            <v>6.2375279021243725E-4</v>
          </cell>
          <cell r="BU414">
            <v>1.1054142563801628E-2</v>
          </cell>
          <cell r="BV414">
            <v>2.3844863455206956E-2</v>
          </cell>
          <cell r="BW414" t="str">
            <v>Triangular</v>
          </cell>
          <cell r="BX414">
            <v>0</v>
          </cell>
          <cell r="BY414">
            <v>1.6493118986357435E-4</v>
          </cell>
          <cell r="BZ414">
            <v>5.0723528454788805E-4</v>
          </cell>
          <cell r="CA414" t="str">
            <v>Triangular</v>
          </cell>
          <cell r="CB414">
            <v>0</v>
          </cell>
          <cell r="CC414">
            <v>1.9823038754170143E-4</v>
          </cell>
          <cell r="CD414">
            <v>4.6994398783170517E-4</v>
          </cell>
          <cell r="CE414" t="str">
            <v>Triangular</v>
          </cell>
          <cell r="CF414">
            <v>2.8782242875914303E-5</v>
          </cell>
          <cell r="CG414">
            <v>4.5510869078258199E-3</v>
          </cell>
          <cell r="CH414">
            <v>1.1140066976834418E-2</v>
          </cell>
          <cell r="CI414" t="str">
            <v>Triangular</v>
          </cell>
          <cell r="CJ414">
            <v>2.8782242875914303E-5</v>
          </cell>
          <cell r="CK414">
            <v>4.5510869078258199E-3</v>
          </cell>
          <cell r="CL414">
            <v>1.1140066976834418E-2</v>
          </cell>
          <cell r="CM414" t="str">
            <v>Triangular</v>
          </cell>
          <cell r="CN414">
            <v>2.762894058183669E-4</v>
          </cell>
          <cell r="CO414">
            <v>2.4454050667107957E-2</v>
          </cell>
          <cell r="CP414">
            <v>5.343477409105591E-2</v>
          </cell>
          <cell r="CQ414" t="str">
            <v>Triangular</v>
          </cell>
          <cell r="CR414">
            <v>2.762894058183669E-4</v>
          </cell>
          <cell r="CS414">
            <v>2.4454050667107957E-2</v>
          </cell>
          <cell r="CT414">
            <v>5.343477409105591E-2</v>
          </cell>
          <cell r="CU414" t="str">
            <v>Triangular</v>
          </cell>
          <cell r="CV414">
            <v>0</v>
          </cell>
          <cell r="CW414">
            <v>3.6859623733719434E-4</v>
          </cell>
          <cell r="CX414">
            <v>7.2358900144717795E-4</v>
          </cell>
          <cell r="CY414" t="str">
            <v>Triangular</v>
          </cell>
          <cell r="CZ414">
            <v>0</v>
          </cell>
          <cell r="DA414">
            <v>3.6859623733719434E-4</v>
          </cell>
          <cell r="DB414">
            <v>7.2358900144717795E-4</v>
          </cell>
          <cell r="DC414" t="str">
            <v>Triangular</v>
          </cell>
          <cell r="DD414">
            <v>0</v>
          </cell>
          <cell r="DE414">
            <v>0</v>
          </cell>
          <cell r="DF414">
            <v>0</v>
          </cell>
          <cell r="DG414" t="str">
            <v>Triangular</v>
          </cell>
          <cell r="DH414">
            <v>0</v>
          </cell>
          <cell r="DI414">
            <v>0</v>
          </cell>
          <cell r="DJ414">
            <v>0</v>
          </cell>
          <cell r="DK414" t="str">
            <v>Triangular</v>
          </cell>
          <cell r="DL414">
            <v>0.13683749271235554</v>
          </cell>
          <cell r="DM414">
            <v>0.47971000592840407</v>
          </cell>
          <cell r="DN414">
            <v>0.95731360174622004</v>
          </cell>
          <cell r="DO414" t="str">
            <v>Triangular</v>
          </cell>
          <cell r="EB414">
            <v>7.682953890557729E-6</v>
          </cell>
          <cell r="EC414">
            <v>2.1758099984426734E-5</v>
          </cell>
          <cell r="ED414">
            <v>3.889458660579894E-5</v>
          </cell>
          <cell r="EE414" t="str">
            <v>Triangular</v>
          </cell>
        </row>
        <row r="415">
          <cell r="E415" t="str">
            <v>2_COMB_CO2ef_1M</v>
          </cell>
          <cell r="F415" t="str">
            <v>kg/scf combusted</v>
          </cell>
          <cell r="G415" t="e">
            <v>#NAME?</v>
          </cell>
          <cell r="H415">
            <v>16.611735749969071</v>
          </cell>
          <cell r="I415">
            <v>26.141740156899569</v>
          </cell>
          <cell r="J415">
            <v>36.312777191439757</v>
          </cell>
          <cell r="K415" t="str">
            <v>Triangular</v>
          </cell>
          <cell r="L415">
            <v>16.611735749969071</v>
          </cell>
          <cell r="M415">
            <v>26.141740156899569</v>
          </cell>
          <cell r="N415">
            <v>36.312777191439757</v>
          </cell>
          <cell r="O415" t="str">
            <v>Triangular</v>
          </cell>
          <cell r="P415">
            <v>8.9228446325387161</v>
          </cell>
          <cell r="Q415">
            <v>18.097279805518294</v>
          </cell>
          <cell r="R415">
            <v>27.643147323345218</v>
          </cell>
          <cell r="S415" t="str">
            <v>Triangular</v>
          </cell>
          <cell r="T415">
            <v>8.9228446325387161</v>
          </cell>
          <cell r="U415">
            <v>18.097279805518294</v>
          </cell>
          <cell r="V415">
            <v>27.643147323345218</v>
          </cell>
          <cell r="W415" t="str">
            <v>Triangular</v>
          </cell>
          <cell r="X415">
            <v>8.9228446325387161</v>
          </cell>
          <cell r="Y415">
            <v>18.097279805518294</v>
          </cell>
          <cell r="Z415">
            <v>27.643147323345218</v>
          </cell>
          <cell r="AA415" t="str">
            <v>Triangular</v>
          </cell>
          <cell r="AB415">
            <v>0</v>
          </cell>
          <cell r="AC415">
            <v>4.4453137055099248</v>
          </cell>
          <cell r="AD415">
            <v>12.944639405361453</v>
          </cell>
          <cell r="AE415" t="str">
            <v>Triangular</v>
          </cell>
          <cell r="AF415">
            <v>0</v>
          </cell>
          <cell r="AG415">
            <v>4.4453137055099248</v>
          </cell>
          <cell r="AH415">
            <v>12.944639405361453</v>
          </cell>
          <cell r="AI415" t="str">
            <v>Triangular</v>
          </cell>
          <cell r="AJ415">
            <v>0</v>
          </cell>
          <cell r="AK415">
            <v>4.4453137055099248</v>
          </cell>
          <cell r="AL415">
            <v>12.944639405361453</v>
          </cell>
          <cell r="AM415" t="str">
            <v>Triangular</v>
          </cell>
          <cell r="AN415">
            <v>0</v>
          </cell>
          <cell r="AO415">
            <v>6.1300263853503232</v>
          </cell>
          <cell r="AP415">
            <v>19.641580518132354</v>
          </cell>
          <cell r="AQ415" t="str">
            <v>Triangular</v>
          </cell>
          <cell r="AR415">
            <v>0</v>
          </cell>
          <cell r="AS415">
            <v>6.1300263853503232</v>
          </cell>
          <cell r="AT415">
            <v>19.641580518132354</v>
          </cell>
          <cell r="AU415" t="str">
            <v>Triangular</v>
          </cell>
          <cell r="AV415">
            <v>0</v>
          </cell>
          <cell r="AW415">
            <v>6.1300263853503232</v>
          </cell>
          <cell r="AX415">
            <v>19.641580518132354</v>
          </cell>
          <cell r="AY415" t="str">
            <v>Triangular</v>
          </cell>
          <cell r="AZ415">
            <v>0</v>
          </cell>
          <cell r="BA415">
            <v>10.219663773022715</v>
          </cell>
          <cell r="BB415">
            <v>21.016769355514725</v>
          </cell>
          <cell r="BC415" t="str">
            <v>Triangular</v>
          </cell>
          <cell r="BD415">
            <v>0</v>
          </cell>
          <cell r="BE415">
            <v>10.219663773022715</v>
          </cell>
          <cell r="BF415">
            <v>21.016769355514725</v>
          </cell>
          <cell r="BG415" t="str">
            <v>Triangular</v>
          </cell>
          <cell r="BH415">
            <v>0</v>
          </cell>
          <cell r="BI415">
            <v>0</v>
          </cell>
          <cell r="BJ415">
            <v>0</v>
          </cell>
          <cell r="BK415" t="str">
            <v>Triangular</v>
          </cell>
          <cell r="BL415">
            <v>14.037101725254789</v>
          </cell>
          <cell r="BM415">
            <v>27.161263688701609</v>
          </cell>
          <cell r="BN415">
            <v>41.21027839477</v>
          </cell>
          <cell r="BO415" t="str">
            <v>Triangular</v>
          </cell>
          <cell r="BP415">
            <v>14.037101725254789</v>
          </cell>
          <cell r="BQ415">
            <v>27.161263688701609</v>
          </cell>
          <cell r="BR415">
            <v>41.21027839477</v>
          </cell>
          <cell r="BS415" t="str">
            <v>Triangular</v>
          </cell>
          <cell r="BT415">
            <v>14.037101725254789</v>
          </cell>
          <cell r="BU415">
            <v>27.161263688701609</v>
          </cell>
          <cell r="BV415">
            <v>41.21027839477</v>
          </cell>
          <cell r="BW415" t="str">
            <v>Triangular</v>
          </cell>
          <cell r="BX415">
            <v>0</v>
          </cell>
          <cell r="BY415">
            <v>8.5990000152806729</v>
          </cell>
          <cell r="BZ415">
            <v>26.395284005110931</v>
          </cell>
          <cell r="CA415" t="str">
            <v>Triangular</v>
          </cell>
          <cell r="CB415">
            <v>0</v>
          </cell>
          <cell r="CC415">
            <v>10.100439123026561</v>
          </cell>
          <cell r="CD415">
            <v>23.920300085028003</v>
          </cell>
          <cell r="CE415" t="str">
            <v>Triangular</v>
          </cell>
          <cell r="CF415">
            <v>1.51219985253862</v>
          </cell>
          <cell r="CG415">
            <v>6.6571570778843601</v>
          </cell>
          <cell r="CH415">
            <v>13.527263632932767</v>
          </cell>
          <cell r="CI415" t="str">
            <v>Triangular</v>
          </cell>
          <cell r="CJ415">
            <v>1.51219985253862</v>
          </cell>
          <cell r="CK415">
            <v>6.6571570778843601</v>
          </cell>
          <cell r="CL415">
            <v>13.527263632932767</v>
          </cell>
          <cell r="CM415" t="str">
            <v>Triangular</v>
          </cell>
          <cell r="CN415">
            <v>28.662023868597259</v>
          </cell>
          <cell r="CO415">
            <v>45.983026585897925</v>
          </cell>
          <cell r="CP415">
            <v>58.740502906356653</v>
          </cell>
          <cell r="CQ415" t="str">
            <v>Triangular</v>
          </cell>
          <cell r="CR415">
            <v>28.662023868597259</v>
          </cell>
          <cell r="CS415">
            <v>45.983026585897925</v>
          </cell>
          <cell r="CT415">
            <v>58.740502906356653</v>
          </cell>
          <cell r="CU415" t="str">
            <v>Triangular</v>
          </cell>
          <cell r="CV415">
            <v>7.7770829026255939</v>
          </cell>
          <cell r="CW415">
            <v>23.658130941348794</v>
          </cell>
          <cell r="CX415">
            <v>38.886897855926499</v>
          </cell>
          <cell r="CY415" t="str">
            <v>Triangular</v>
          </cell>
          <cell r="CZ415">
            <v>7.7770829026255939</v>
          </cell>
          <cell r="DA415">
            <v>23.658130941348794</v>
          </cell>
          <cell r="DB415">
            <v>38.886897855926499</v>
          </cell>
          <cell r="DC415" t="str">
            <v>Triangular</v>
          </cell>
          <cell r="DD415">
            <v>0</v>
          </cell>
          <cell r="DE415">
            <v>0</v>
          </cell>
          <cell r="DF415">
            <v>0</v>
          </cell>
          <cell r="DG415" t="str">
            <v>Triangular</v>
          </cell>
          <cell r="DH415">
            <v>0</v>
          </cell>
          <cell r="DI415">
            <v>0</v>
          </cell>
          <cell r="DJ415">
            <v>0</v>
          </cell>
          <cell r="DK415" t="str">
            <v>Triangular</v>
          </cell>
          <cell r="DL415">
            <v>100.8734721297249</v>
          </cell>
          <cell r="DM415">
            <v>343.84150703924695</v>
          </cell>
          <cell r="DN415">
            <v>675.70610962003207</v>
          </cell>
          <cell r="DO415" t="str">
            <v>Triangular</v>
          </cell>
          <cell r="EB415">
            <v>1.9495584695575659E-2</v>
          </cell>
          <cell r="EC415">
            <v>2.9247652470660062E-2</v>
          </cell>
          <cell r="ED415">
            <v>4.1218212429377094E-2</v>
          </cell>
          <cell r="EE415" t="str">
            <v>Triangular</v>
          </cell>
        </row>
        <row r="416">
          <cell r="E416" t="str">
            <v>2_COMB_N2Oef_1M</v>
          </cell>
          <cell r="F416" t="str">
            <v>kg/scf combusted</v>
          </cell>
          <cell r="G416" t="e">
            <v>#NAME?</v>
          </cell>
          <cell r="H416">
            <v>2.7346889930871076E-5</v>
          </cell>
          <cell r="I416">
            <v>4.3526419534573222E-5</v>
          </cell>
          <cell r="J416">
            <v>6.1683110414789452E-5</v>
          </cell>
          <cell r="K416" t="str">
            <v>Triangular</v>
          </cell>
          <cell r="L416">
            <v>2.7346889930871076E-5</v>
          </cell>
          <cell r="M416">
            <v>4.3526419534573222E-5</v>
          </cell>
          <cell r="N416">
            <v>6.1683110414789452E-5</v>
          </cell>
          <cell r="O416" t="str">
            <v>Triangular</v>
          </cell>
          <cell r="P416">
            <v>1.7308288367123892E-5</v>
          </cell>
          <cell r="Q416">
            <v>3.401341600782516E-5</v>
          </cell>
          <cell r="R416">
            <v>5.2016794959055524E-5</v>
          </cell>
          <cell r="S416" t="str">
            <v>Triangular</v>
          </cell>
          <cell r="T416">
            <v>1.7308288367123892E-5</v>
          </cell>
          <cell r="U416">
            <v>3.401341600782516E-5</v>
          </cell>
          <cell r="V416">
            <v>5.2016794959055524E-5</v>
          </cell>
          <cell r="W416" t="str">
            <v>Triangular</v>
          </cell>
          <cell r="X416">
            <v>1.7308288367123892E-5</v>
          </cell>
          <cell r="Y416">
            <v>3.401341600782516E-5</v>
          </cell>
          <cell r="Z416">
            <v>5.2016794959055524E-5</v>
          </cell>
          <cell r="AA416" t="str">
            <v>Triangular</v>
          </cell>
          <cell r="AB416">
            <v>0</v>
          </cell>
          <cell r="AC416">
            <v>5.898070502444552E-6</v>
          </cell>
          <cell r="AD416">
            <v>2.0915143625689977E-5</v>
          </cell>
          <cell r="AE416" t="str">
            <v>Triangular</v>
          </cell>
          <cell r="AF416">
            <v>0</v>
          </cell>
          <cell r="AG416">
            <v>5.898070502444552E-6</v>
          </cell>
          <cell r="AH416">
            <v>2.0915143625689977E-5</v>
          </cell>
          <cell r="AI416" t="str">
            <v>Triangular</v>
          </cell>
          <cell r="AJ416">
            <v>0</v>
          </cell>
          <cell r="AK416">
            <v>5.898070502444552E-6</v>
          </cell>
          <cell r="AL416">
            <v>2.0915143625689977E-5</v>
          </cell>
          <cell r="AM416" t="str">
            <v>Triangular</v>
          </cell>
          <cell r="AN416">
            <v>0</v>
          </cell>
          <cell r="AO416">
            <v>1.0845779161663105E-5</v>
          </cell>
          <cell r="AP416">
            <v>3.4105456401019597E-5</v>
          </cell>
          <cell r="AQ416" t="str">
            <v>Triangular</v>
          </cell>
          <cell r="AR416">
            <v>0</v>
          </cell>
          <cell r="AS416">
            <v>1.0845779161663105E-5</v>
          </cell>
          <cell r="AT416">
            <v>3.4105456401019597E-5</v>
          </cell>
          <cell r="AU416" t="str">
            <v>Triangular</v>
          </cell>
          <cell r="AV416">
            <v>0</v>
          </cell>
          <cell r="AW416">
            <v>1.0845779161663105E-5</v>
          </cell>
          <cell r="AX416">
            <v>3.4105456401019597E-5</v>
          </cell>
          <cell r="AY416" t="str">
            <v>Triangular</v>
          </cell>
          <cell r="AZ416">
            <v>0</v>
          </cell>
          <cell r="BA416">
            <v>1.4419264360886611E-5</v>
          </cell>
          <cell r="BB416">
            <v>3.1552000789686606E-5</v>
          </cell>
          <cell r="BC416" t="str">
            <v>Triangular</v>
          </cell>
          <cell r="BD416">
            <v>0</v>
          </cell>
          <cell r="BE416">
            <v>1.4419264360886611E-5</v>
          </cell>
          <cell r="BF416">
            <v>3.1552000789686606E-5</v>
          </cell>
          <cell r="BG416" t="str">
            <v>Triangular</v>
          </cell>
          <cell r="BH416">
            <v>0</v>
          </cell>
          <cell r="BI416">
            <v>0</v>
          </cell>
          <cell r="BJ416">
            <v>0</v>
          </cell>
          <cell r="BK416" t="str">
            <v>Triangular</v>
          </cell>
          <cell r="BL416">
            <v>1.1651548854501287E-5</v>
          </cell>
          <cell r="BM416">
            <v>6.4234762520647937E-5</v>
          </cell>
          <cell r="BN416">
            <v>1.5786852310961796E-4</v>
          </cell>
          <cell r="BO416" t="str">
            <v>Triangular</v>
          </cell>
          <cell r="BP416">
            <v>1.1651548854501287E-5</v>
          </cell>
          <cell r="BQ416">
            <v>6.4234762520647937E-5</v>
          </cell>
          <cell r="BR416">
            <v>1.5786852310961796E-4</v>
          </cell>
          <cell r="BS416" t="str">
            <v>Triangular</v>
          </cell>
          <cell r="BT416">
            <v>1.1651548854501287E-5</v>
          </cell>
          <cell r="BU416">
            <v>6.4234762520647937E-5</v>
          </cell>
          <cell r="BV416">
            <v>1.5786852310961796E-4</v>
          </cell>
          <cell r="BW416" t="str">
            <v>Triangular</v>
          </cell>
          <cell r="BX416">
            <v>0</v>
          </cell>
          <cell r="BY416">
            <v>1.6493118986357442E-5</v>
          </cell>
          <cell r="BZ416">
            <v>5.0723528454788808E-5</v>
          </cell>
          <cell r="CA416" t="str">
            <v>Triangular</v>
          </cell>
          <cell r="CB416">
            <v>0</v>
          </cell>
          <cell r="CC416">
            <v>1.982303875417031E-5</v>
          </cell>
          <cell r="CD416">
            <v>4.6994398783170512E-5</v>
          </cell>
          <cell r="CE416" t="str">
            <v>Triangular</v>
          </cell>
          <cell r="CF416">
            <v>2.7706435493892973E-6</v>
          </cell>
          <cell r="CG416">
            <v>1.1863491738204043E-5</v>
          </cell>
          <cell r="CH416">
            <v>2.4744427049287624E-5</v>
          </cell>
          <cell r="CI416" t="str">
            <v>Triangular</v>
          </cell>
          <cell r="CJ416">
            <v>2.7706435493892973E-6</v>
          </cell>
          <cell r="CK416">
            <v>1.1863491738204043E-5</v>
          </cell>
          <cell r="CL416">
            <v>2.4744427049287624E-5</v>
          </cell>
          <cell r="CM416" t="str">
            <v>Triangular</v>
          </cell>
          <cell r="CN416">
            <v>0</v>
          </cell>
          <cell r="CO416">
            <v>2.69405478353149E-5</v>
          </cell>
          <cell r="CP416">
            <v>5.5940938357591881E-5</v>
          </cell>
          <cell r="CQ416" t="str">
            <v>Triangular</v>
          </cell>
          <cell r="CR416">
            <v>0</v>
          </cell>
          <cell r="CS416">
            <v>2.69405478353149E-5</v>
          </cell>
          <cell r="CT416">
            <v>5.5940938357591881E-5</v>
          </cell>
          <cell r="CU416" t="str">
            <v>Triangular</v>
          </cell>
          <cell r="CV416">
            <v>0</v>
          </cell>
          <cell r="CW416">
            <v>2.6328302666942408E-5</v>
          </cell>
          <cell r="CX416">
            <v>5.1684928674798427E-5</v>
          </cell>
          <cell r="CY416" t="str">
            <v>Triangular</v>
          </cell>
          <cell r="CZ416">
            <v>0</v>
          </cell>
          <cell r="DA416">
            <v>2.6328302666942408E-5</v>
          </cell>
          <cell r="DB416">
            <v>5.1684928674798427E-5</v>
          </cell>
          <cell r="DC416" t="str">
            <v>Triangular</v>
          </cell>
          <cell r="DD416">
            <v>0</v>
          </cell>
          <cell r="DE416">
            <v>0</v>
          </cell>
          <cell r="DF416">
            <v>0</v>
          </cell>
          <cell r="DG416" t="str">
            <v>Triangular</v>
          </cell>
          <cell r="DH416">
            <v>0</v>
          </cell>
          <cell r="DI416">
            <v>0</v>
          </cell>
          <cell r="DJ416">
            <v>0</v>
          </cell>
          <cell r="DK416" t="str">
            <v>Triangular</v>
          </cell>
          <cell r="DL416">
            <v>1.8796459447078948E-4</v>
          </cell>
          <cell r="DM416">
            <v>6.4128373142657315E-4</v>
          </cell>
          <cell r="DN416">
            <v>1.2608674372686466E-3</v>
          </cell>
          <cell r="DO416" t="str">
            <v>Triangular</v>
          </cell>
          <cell r="EB416">
            <v>3.23524656484913E-8</v>
          </cell>
          <cell r="EC416">
            <v>5.1238305659843748E-8</v>
          </cell>
          <cell r="ED416">
            <v>7.4298189965857898E-8</v>
          </cell>
          <cell r="EE416" t="str">
            <v>Triangular</v>
          </cell>
        </row>
        <row r="417">
          <cell r="E417" t="str">
            <v>2_COMB_1M_flare_rate</v>
          </cell>
          <cell r="G417" t="e">
            <v>#NAME?</v>
          </cell>
          <cell r="H417">
            <v>0</v>
          </cell>
          <cell r="I417">
            <v>0</v>
          </cell>
          <cell r="J417">
            <v>0</v>
          </cell>
          <cell r="K417" t="str">
            <v>Uniform</v>
          </cell>
          <cell r="L417">
            <v>0</v>
          </cell>
          <cell r="M417">
            <v>0</v>
          </cell>
          <cell r="N417">
            <v>0</v>
          </cell>
          <cell r="O417" t="str">
            <v>Uniform</v>
          </cell>
          <cell r="P417">
            <v>0</v>
          </cell>
          <cell r="Q417">
            <v>0</v>
          </cell>
          <cell r="R417">
            <v>0</v>
          </cell>
          <cell r="S417" t="str">
            <v>Uniform</v>
          </cell>
          <cell r="T417">
            <v>0</v>
          </cell>
          <cell r="U417">
            <v>0</v>
          </cell>
          <cell r="V417">
            <v>0</v>
          </cell>
          <cell r="W417" t="str">
            <v>Uniform</v>
          </cell>
          <cell r="X417">
            <v>0</v>
          </cell>
          <cell r="Y417">
            <v>0</v>
          </cell>
          <cell r="Z417">
            <v>0</v>
          </cell>
          <cell r="AA417" t="str">
            <v>Uniform</v>
          </cell>
          <cell r="AB417">
            <v>0</v>
          </cell>
          <cell r="AC417">
            <v>0</v>
          </cell>
          <cell r="AD417">
            <v>0</v>
          </cell>
          <cell r="AE417" t="str">
            <v>Uniform</v>
          </cell>
          <cell r="AF417">
            <v>0</v>
          </cell>
          <cell r="AG417">
            <v>0</v>
          </cell>
          <cell r="AH417">
            <v>0</v>
          </cell>
          <cell r="AI417" t="str">
            <v>Uniform</v>
          </cell>
          <cell r="AJ417">
            <v>0</v>
          </cell>
          <cell r="AK417">
            <v>0</v>
          </cell>
          <cell r="AL417">
            <v>0</v>
          </cell>
          <cell r="AM417" t="str">
            <v>Uniform</v>
          </cell>
          <cell r="AN417">
            <v>0</v>
          </cell>
          <cell r="AO417">
            <v>0</v>
          </cell>
          <cell r="AP417">
            <v>0</v>
          </cell>
          <cell r="AQ417" t="str">
            <v>Uniform</v>
          </cell>
          <cell r="AR417">
            <v>0</v>
          </cell>
          <cell r="AS417">
            <v>0</v>
          </cell>
          <cell r="AT417">
            <v>0</v>
          </cell>
          <cell r="AU417" t="str">
            <v>Uniform</v>
          </cell>
          <cell r="AV417">
            <v>0</v>
          </cell>
          <cell r="AW417">
            <v>0</v>
          </cell>
          <cell r="AX417">
            <v>0</v>
          </cell>
          <cell r="AY417" t="str">
            <v>Uniform</v>
          </cell>
          <cell r="AZ417">
            <v>0</v>
          </cell>
          <cell r="BA417">
            <v>0</v>
          </cell>
          <cell r="BB417">
            <v>0</v>
          </cell>
          <cell r="BC417" t="str">
            <v>Uniform</v>
          </cell>
          <cell r="BD417">
            <v>0</v>
          </cell>
          <cell r="BE417">
            <v>0</v>
          </cell>
          <cell r="BF417">
            <v>0</v>
          </cell>
          <cell r="BG417" t="str">
            <v>Uniform</v>
          </cell>
          <cell r="BH417">
            <v>0</v>
          </cell>
          <cell r="BI417">
            <v>0</v>
          </cell>
          <cell r="BJ417">
            <v>0</v>
          </cell>
          <cell r="BK417" t="str">
            <v>Uniform</v>
          </cell>
          <cell r="BL417">
            <v>0</v>
          </cell>
          <cell r="BM417">
            <v>0</v>
          </cell>
          <cell r="BN417">
            <v>0</v>
          </cell>
          <cell r="BO417" t="str">
            <v>Uniform</v>
          </cell>
          <cell r="BP417">
            <v>0</v>
          </cell>
          <cell r="BQ417">
            <v>0</v>
          </cell>
          <cell r="BR417">
            <v>0</v>
          </cell>
          <cell r="BS417" t="str">
            <v>Uniform</v>
          </cell>
          <cell r="BT417">
            <v>0</v>
          </cell>
          <cell r="BU417">
            <v>0</v>
          </cell>
          <cell r="BV417">
            <v>0</v>
          </cell>
          <cell r="BW417" t="str">
            <v>Uniform</v>
          </cell>
          <cell r="BX417">
            <v>0</v>
          </cell>
          <cell r="BY417">
            <v>0</v>
          </cell>
          <cell r="BZ417">
            <v>0</v>
          </cell>
          <cell r="CA417" t="str">
            <v>Uniform</v>
          </cell>
          <cell r="CB417">
            <v>0</v>
          </cell>
          <cell r="CC417">
            <v>0</v>
          </cell>
          <cell r="CD417">
            <v>0</v>
          </cell>
          <cell r="CE417" t="str">
            <v>Uniform</v>
          </cell>
          <cell r="CF417">
            <v>0</v>
          </cell>
          <cell r="CG417">
            <v>0</v>
          </cell>
          <cell r="CH417">
            <v>0</v>
          </cell>
          <cell r="CI417" t="str">
            <v>Uniform</v>
          </cell>
          <cell r="CJ417">
            <v>0</v>
          </cell>
          <cell r="CK417">
            <v>0</v>
          </cell>
          <cell r="CL417">
            <v>0</v>
          </cell>
          <cell r="CM417" t="str">
            <v>Uniform</v>
          </cell>
          <cell r="CN417">
            <v>0</v>
          </cell>
          <cell r="CO417">
            <v>0</v>
          </cell>
          <cell r="CP417">
            <v>0</v>
          </cell>
          <cell r="CQ417" t="str">
            <v>Uniform</v>
          </cell>
          <cell r="CR417">
            <v>0</v>
          </cell>
          <cell r="CS417">
            <v>0</v>
          </cell>
          <cell r="CT417">
            <v>0</v>
          </cell>
          <cell r="CU417" t="str">
            <v>Uniform</v>
          </cell>
          <cell r="CV417">
            <v>0</v>
          </cell>
          <cell r="CW417">
            <v>0</v>
          </cell>
          <cell r="CX417">
            <v>0</v>
          </cell>
          <cell r="CY417" t="str">
            <v>Uniform</v>
          </cell>
          <cell r="CZ417">
            <v>0</v>
          </cell>
          <cell r="DA417">
            <v>0</v>
          </cell>
          <cell r="DB417">
            <v>0</v>
          </cell>
          <cell r="DC417" t="str">
            <v>Uniform</v>
          </cell>
          <cell r="DD417">
            <v>0</v>
          </cell>
          <cell r="DE417">
            <v>0</v>
          </cell>
          <cell r="DF417">
            <v>0</v>
          </cell>
          <cell r="DG417" t="str">
            <v>Uniform</v>
          </cell>
          <cell r="DH417">
            <v>0</v>
          </cell>
          <cell r="DI417">
            <v>0</v>
          </cell>
          <cell r="DJ417">
            <v>0</v>
          </cell>
          <cell r="DK417" t="str">
            <v>Uniform</v>
          </cell>
          <cell r="DL417">
            <v>0</v>
          </cell>
          <cell r="DM417">
            <v>0</v>
          </cell>
          <cell r="DN417">
            <v>0</v>
          </cell>
          <cell r="DO417" t="str">
            <v>Uniform</v>
          </cell>
          <cell r="EB417">
            <v>0</v>
          </cell>
          <cell r="EC417">
            <v>0</v>
          </cell>
          <cell r="ED417">
            <v>0</v>
          </cell>
          <cell r="EE417" t="str">
            <v>Uniform</v>
          </cell>
        </row>
        <row r="418">
          <cell r="E418" t="str">
            <v>2_COMB_1M_flare_eff</v>
          </cell>
          <cell r="G418" t="e">
            <v>#NAME?</v>
          </cell>
          <cell r="H418">
            <v>0</v>
          </cell>
          <cell r="I418">
            <v>0</v>
          </cell>
          <cell r="J418">
            <v>0</v>
          </cell>
          <cell r="K418" t="str">
            <v>Uniform</v>
          </cell>
          <cell r="L418">
            <v>0</v>
          </cell>
          <cell r="M418">
            <v>0</v>
          </cell>
          <cell r="N418">
            <v>0</v>
          </cell>
          <cell r="O418" t="str">
            <v>Uniform</v>
          </cell>
          <cell r="P418">
            <v>0</v>
          </cell>
          <cell r="Q418">
            <v>0</v>
          </cell>
          <cell r="R418">
            <v>0</v>
          </cell>
          <cell r="S418" t="str">
            <v>Uniform</v>
          </cell>
          <cell r="T418">
            <v>0</v>
          </cell>
          <cell r="U418">
            <v>0</v>
          </cell>
          <cell r="V418">
            <v>0</v>
          </cell>
          <cell r="W418" t="str">
            <v>Uniform</v>
          </cell>
          <cell r="X418">
            <v>0</v>
          </cell>
          <cell r="Y418">
            <v>0</v>
          </cell>
          <cell r="Z418">
            <v>0</v>
          </cell>
          <cell r="AA418" t="str">
            <v>Uniform</v>
          </cell>
          <cell r="AB418">
            <v>0</v>
          </cell>
          <cell r="AC418">
            <v>0</v>
          </cell>
          <cell r="AD418">
            <v>0</v>
          </cell>
          <cell r="AE418" t="str">
            <v>Uniform</v>
          </cell>
          <cell r="AF418">
            <v>0</v>
          </cell>
          <cell r="AG418">
            <v>0</v>
          </cell>
          <cell r="AH418">
            <v>0</v>
          </cell>
          <cell r="AI418" t="str">
            <v>Uniform</v>
          </cell>
          <cell r="AJ418">
            <v>0</v>
          </cell>
          <cell r="AK418">
            <v>0</v>
          </cell>
          <cell r="AL418">
            <v>0</v>
          </cell>
          <cell r="AM418" t="str">
            <v>Uniform</v>
          </cell>
          <cell r="AN418">
            <v>0</v>
          </cell>
          <cell r="AO418">
            <v>0</v>
          </cell>
          <cell r="AP418">
            <v>0</v>
          </cell>
          <cell r="AQ418" t="str">
            <v>Uniform</v>
          </cell>
          <cell r="AR418">
            <v>0</v>
          </cell>
          <cell r="AS418">
            <v>0</v>
          </cell>
          <cell r="AT418">
            <v>0</v>
          </cell>
          <cell r="AU418" t="str">
            <v>Uniform</v>
          </cell>
          <cell r="AV418">
            <v>0</v>
          </cell>
          <cell r="AW418">
            <v>0</v>
          </cell>
          <cell r="AX418">
            <v>0</v>
          </cell>
          <cell r="AY418" t="str">
            <v>Uniform</v>
          </cell>
          <cell r="AZ418">
            <v>0</v>
          </cell>
          <cell r="BA418">
            <v>0</v>
          </cell>
          <cell r="BB418">
            <v>0</v>
          </cell>
          <cell r="BC418" t="str">
            <v>Uniform</v>
          </cell>
          <cell r="BD418">
            <v>0</v>
          </cell>
          <cell r="BE418">
            <v>0</v>
          </cell>
          <cell r="BF418">
            <v>0</v>
          </cell>
          <cell r="BG418" t="str">
            <v>Uniform</v>
          </cell>
          <cell r="BH418">
            <v>0</v>
          </cell>
          <cell r="BI418">
            <v>0</v>
          </cell>
          <cell r="BJ418">
            <v>0</v>
          </cell>
          <cell r="BK418" t="str">
            <v>Uniform</v>
          </cell>
          <cell r="BL418">
            <v>0</v>
          </cell>
          <cell r="BM418">
            <v>0</v>
          </cell>
          <cell r="BN418">
            <v>0</v>
          </cell>
          <cell r="BO418" t="str">
            <v>Uniform</v>
          </cell>
          <cell r="BP418">
            <v>0</v>
          </cell>
          <cell r="BQ418">
            <v>0</v>
          </cell>
          <cell r="BR418">
            <v>0</v>
          </cell>
          <cell r="BS418" t="str">
            <v>Uniform</v>
          </cell>
          <cell r="BT418">
            <v>0</v>
          </cell>
          <cell r="BU418">
            <v>0</v>
          </cell>
          <cell r="BV418">
            <v>0</v>
          </cell>
          <cell r="BW418" t="str">
            <v>Uniform</v>
          </cell>
          <cell r="BX418">
            <v>0</v>
          </cell>
          <cell r="BY418">
            <v>0</v>
          </cell>
          <cell r="BZ418">
            <v>0</v>
          </cell>
          <cell r="CA418" t="str">
            <v>Uniform</v>
          </cell>
          <cell r="CB418">
            <v>0</v>
          </cell>
          <cell r="CC418">
            <v>0</v>
          </cell>
          <cell r="CD418">
            <v>0</v>
          </cell>
          <cell r="CE418" t="str">
            <v>Uniform</v>
          </cell>
          <cell r="CF418">
            <v>0</v>
          </cell>
          <cell r="CG418">
            <v>0</v>
          </cell>
          <cell r="CH418">
            <v>0</v>
          </cell>
          <cell r="CI418" t="str">
            <v>Uniform</v>
          </cell>
          <cell r="CJ418">
            <v>0</v>
          </cell>
          <cell r="CK418">
            <v>0</v>
          </cell>
          <cell r="CL418">
            <v>0</v>
          </cell>
          <cell r="CM418" t="str">
            <v>Uniform</v>
          </cell>
          <cell r="CN418">
            <v>0</v>
          </cell>
          <cell r="CO418">
            <v>0</v>
          </cell>
          <cell r="CP418">
            <v>0</v>
          </cell>
          <cell r="CQ418" t="str">
            <v>Uniform</v>
          </cell>
          <cell r="CR418">
            <v>0</v>
          </cell>
          <cell r="CS418">
            <v>0</v>
          </cell>
          <cell r="CT418">
            <v>0</v>
          </cell>
          <cell r="CU418" t="str">
            <v>Uniform</v>
          </cell>
          <cell r="CV418">
            <v>0</v>
          </cell>
          <cell r="CW418">
            <v>0</v>
          </cell>
          <cell r="CX418">
            <v>0</v>
          </cell>
          <cell r="CY418" t="str">
            <v>Uniform</v>
          </cell>
          <cell r="CZ418">
            <v>0</v>
          </cell>
          <cell r="DA418">
            <v>0</v>
          </cell>
          <cell r="DB418">
            <v>0</v>
          </cell>
          <cell r="DC418" t="str">
            <v>Uniform</v>
          </cell>
          <cell r="DD418">
            <v>0</v>
          </cell>
          <cell r="DE418">
            <v>0</v>
          </cell>
          <cell r="DF418">
            <v>0</v>
          </cell>
          <cell r="DG418" t="str">
            <v>Uniform</v>
          </cell>
          <cell r="DH418">
            <v>0</v>
          </cell>
          <cell r="DI418">
            <v>0</v>
          </cell>
          <cell r="DJ418">
            <v>0</v>
          </cell>
          <cell r="DK418" t="str">
            <v>Uniform</v>
          </cell>
          <cell r="DL418">
            <v>0</v>
          </cell>
          <cell r="DM418">
            <v>0</v>
          </cell>
          <cell r="DN418">
            <v>0</v>
          </cell>
          <cell r="DO418" t="str">
            <v>Uniform</v>
          </cell>
          <cell r="EB418">
            <v>0</v>
          </cell>
          <cell r="EC418">
            <v>0</v>
          </cell>
          <cell r="ED418">
            <v>0</v>
          </cell>
          <cell r="EE418" t="str">
            <v>Uniform</v>
          </cell>
        </row>
        <row r="419">
          <cell r="E419" t="str">
            <v>2_RECIP_CO2</v>
          </cell>
          <cell r="F419" t="str">
            <v>metric tonnes</v>
          </cell>
          <cell r="G419" t="e">
            <v>#NAME?</v>
          </cell>
          <cell r="H419">
            <v>1.8365714285714294</v>
          </cell>
          <cell r="I419">
            <v>2.8371028571428578</v>
          </cell>
          <cell r="J419">
            <v>3.9971428571428556</v>
          </cell>
          <cell r="K419" t="str">
            <v>Triangular</v>
          </cell>
          <cell r="L419">
            <v>1.8365714285714294</v>
          </cell>
          <cell r="M419">
            <v>2.8371028571428578</v>
          </cell>
          <cell r="N419">
            <v>3.9971428571428556</v>
          </cell>
          <cell r="O419" t="str">
            <v>Triangular</v>
          </cell>
          <cell r="P419">
            <v>1.7242567567567562</v>
          </cell>
          <cell r="Q419">
            <v>2.5123702702702744</v>
          </cell>
          <cell r="R419">
            <v>3.335270270270271</v>
          </cell>
          <cell r="S419" t="str">
            <v>Triangular</v>
          </cell>
          <cell r="T419">
            <v>1.7242567567567562</v>
          </cell>
          <cell r="U419">
            <v>2.5123702702702744</v>
          </cell>
          <cell r="V419">
            <v>3.335270270270271</v>
          </cell>
          <cell r="W419" t="str">
            <v>Triangular</v>
          </cell>
          <cell r="X419">
            <v>1.7242567567567562</v>
          </cell>
          <cell r="Y419">
            <v>2.5123702702702744</v>
          </cell>
          <cell r="Z419">
            <v>3.335270270270271</v>
          </cell>
          <cell r="AA419" t="str">
            <v>Triangular</v>
          </cell>
          <cell r="AB419">
            <v>0.65974999999999995</v>
          </cell>
          <cell r="AC419">
            <v>1.2595999999999985</v>
          </cell>
          <cell r="AD419">
            <v>1.9299999999999997</v>
          </cell>
          <cell r="AE419" t="str">
            <v>Triangular</v>
          </cell>
          <cell r="AF419">
            <v>0.65974999999999995</v>
          </cell>
          <cell r="AG419">
            <v>1.2595999999999985</v>
          </cell>
          <cell r="AH419">
            <v>1.9299999999999997</v>
          </cell>
          <cell r="AI419" t="str">
            <v>Triangular</v>
          </cell>
          <cell r="AJ419">
            <v>0.65974999999999995</v>
          </cell>
          <cell r="AK419">
            <v>1.2595999999999985</v>
          </cell>
          <cell r="AL419">
            <v>1.9299999999999997</v>
          </cell>
          <cell r="AM419" t="str">
            <v>Triangular</v>
          </cell>
          <cell r="AN419">
            <v>1.0725</v>
          </cell>
          <cell r="AO419">
            <v>2.0670454545454584</v>
          </cell>
          <cell r="AP419">
            <v>3.0999999999999996</v>
          </cell>
          <cell r="AQ419" t="str">
            <v>Triangular</v>
          </cell>
          <cell r="AR419">
            <v>1.0725</v>
          </cell>
          <cell r="AS419">
            <v>2.0670454545454584</v>
          </cell>
          <cell r="AT419">
            <v>3.0999999999999996</v>
          </cell>
          <cell r="AU419" t="str">
            <v>Triangular</v>
          </cell>
          <cell r="AV419">
            <v>1.0725</v>
          </cell>
          <cell r="AW419">
            <v>2.0670454545454584</v>
          </cell>
          <cell r="AX419">
            <v>3.0999999999999996</v>
          </cell>
          <cell r="AY419" t="str">
            <v>Triangular</v>
          </cell>
          <cell r="AZ419">
            <v>2.2382692307692307</v>
          </cell>
          <cell r="BA419">
            <v>3.9118307692307646</v>
          </cell>
          <cell r="BB419">
            <v>5.6619230769230766</v>
          </cell>
          <cell r="BC419" t="str">
            <v>Triangular</v>
          </cell>
          <cell r="BD419">
            <v>2.2382692307692307</v>
          </cell>
          <cell r="BE419">
            <v>3.9118307692307646</v>
          </cell>
          <cell r="BF419">
            <v>5.6619230769230766</v>
          </cell>
          <cell r="BG419" t="str">
            <v>Triangular</v>
          </cell>
          <cell r="BH419">
            <v>1.1714285714285713</v>
          </cell>
          <cell r="BI419">
            <v>1.6364285714285709</v>
          </cell>
          <cell r="BJ419">
            <v>2.1857142857142859</v>
          </cell>
          <cell r="BK419" t="str">
            <v>Triangular</v>
          </cell>
          <cell r="BL419">
            <v>5.0536249999999994</v>
          </cell>
          <cell r="BM419">
            <v>7.6349199999999966</v>
          </cell>
          <cell r="BN419">
            <v>10.5205</v>
          </cell>
          <cell r="BO419" t="str">
            <v>Triangular</v>
          </cell>
          <cell r="BP419">
            <v>5.0536249999999994</v>
          </cell>
          <cell r="BQ419">
            <v>7.6349199999999966</v>
          </cell>
          <cell r="BR419">
            <v>10.5205</v>
          </cell>
          <cell r="BS419" t="str">
            <v>Triangular</v>
          </cell>
          <cell r="BT419">
            <v>5.0536249999999994</v>
          </cell>
          <cell r="BU419">
            <v>7.6349199999999966</v>
          </cell>
          <cell r="BV419">
            <v>10.5205</v>
          </cell>
          <cell r="BW419" t="str">
            <v>Triangular</v>
          </cell>
          <cell r="BX419">
            <v>0.7371875</v>
          </cell>
          <cell r="BY419">
            <v>1.707362500000001</v>
          </cell>
          <cell r="BZ419">
            <v>2.9756249999999995</v>
          </cell>
          <cell r="CA419" t="str">
            <v>Triangular</v>
          </cell>
          <cell r="CB419">
            <v>0.89999999999999991</v>
          </cell>
          <cell r="CC419">
            <v>1.4134555555555548</v>
          </cell>
          <cell r="CD419">
            <v>1.9333333333333331</v>
          </cell>
          <cell r="CE419" t="str">
            <v>Triangular</v>
          </cell>
          <cell r="CF419">
            <v>2.4860416666666678</v>
          </cell>
          <cell r="CG419">
            <v>3.2745416666666651</v>
          </cell>
          <cell r="CH419">
            <v>4.2725694444444438</v>
          </cell>
          <cell r="CI419" t="str">
            <v>Triangular</v>
          </cell>
          <cell r="CJ419">
            <v>2.4860416666666678</v>
          </cell>
          <cell r="CK419">
            <v>3.2745416666666651</v>
          </cell>
          <cell r="CL419">
            <v>4.2725694444444438</v>
          </cell>
          <cell r="CM419" t="str">
            <v>Triangular</v>
          </cell>
          <cell r="CN419">
            <v>0.35000000000000003</v>
          </cell>
          <cell r="CO419">
            <v>0.66738750000000024</v>
          </cell>
          <cell r="CP419">
            <v>0.9375</v>
          </cell>
          <cell r="CQ419" t="str">
            <v>Triangular</v>
          </cell>
          <cell r="CR419">
            <v>0.35000000000000003</v>
          </cell>
          <cell r="CS419">
            <v>0.66738750000000024</v>
          </cell>
          <cell r="CT419">
            <v>0.9375</v>
          </cell>
          <cell r="CU419" t="str">
            <v>Triangular</v>
          </cell>
          <cell r="CV419">
            <v>0.98535714285714293</v>
          </cell>
          <cell r="CW419">
            <v>1.7290428571428598</v>
          </cell>
          <cell r="CX419">
            <v>2.6428571428571428</v>
          </cell>
          <cell r="CY419" t="str">
            <v>Triangular</v>
          </cell>
          <cell r="CZ419">
            <v>0.98535714285714293</v>
          </cell>
          <cell r="DA419">
            <v>1.7290428571428598</v>
          </cell>
          <cell r="DB419">
            <v>2.6428571428571428</v>
          </cell>
          <cell r="DC419" t="str">
            <v>Triangular</v>
          </cell>
          <cell r="DD419">
            <v>1.7297499999999999</v>
          </cell>
          <cell r="DE419">
            <v>2.8174200000000003</v>
          </cell>
          <cell r="DF419">
            <v>3.9899999999999998</v>
          </cell>
          <cell r="DG419" t="str">
            <v>Triangular</v>
          </cell>
          <cell r="DH419">
            <v>1.7297499999999999</v>
          </cell>
          <cell r="DI419">
            <v>2.8174200000000003</v>
          </cell>
          <cell r="DJ419">
            <v>3.9899999999999998</v>
          </cell>
          <cell r="DK419" t="str">
            <v>Triangular</v>
          </cell>
          <cell r="DL419">
            <v>0.48950000000000005</v>
          </cell>
          <cell r="DM419">
            <v>0.86480999999999997</v>
          </cell>
          <cell r="DN419">
            <v>1.24</v>
          </cell>
          <cell r="DO419" t="str">
            <v>Triangular</v>
          </cell>
          <cell r="EB419">
            <v>2.3536082474226832</v>
          </cell>
          <cell r="EC419">
            <v>2.7137051546391793</v>
          </cell>
          <cell r="ED419">
            <v>3.131305841924402</v>
          </cell>
          <cell r="EE419" t="str">
            <v>Triangular</v>
          </cell>
        </row>
        <row r="420">
          <cell r="E420" t="str">
            <v>2_RECIP_CH4</v>
          </cell>
          <cell r="F420" t="str">
            <v>metric tonnes</v>
          </cell>
          <cell r="G420" t="e">
            <v>#NAME?</v>
          </cell>
          <cell r="H420">
            <v>12.097771428571427</v>
          </cell>
          <cell r="I420">
            <v>18.722412571428571</v>
          </cell>
          <cell r="J420">
            <v>26.36635714285714</v>
          </cell>
          <cell r="K420" t="str">
            <v>Triangular</v>
          </cell>
          <cell r="L420">
            <v>12.097771428571427</v>
          </cell>
          <cell r="M420">
            <v>18.722412571428571</v>
          </cell>
          <cell r="N420">
            <v>26.36635714285714</v>
          </cell>
          <cell r="O420" t="str">
            <v>Triangular</v>
          </cell>
          <cell r="P420">
            <v>11.315675675675674</v>
          </cell>
          <cell r="Q420">
            <v>16.523213243243251</v>
          </cell>
          <cell r="R420">
            <v>21.926202702702707</v>
          </cell>
          <cell r="S420" t="str">
            <v>Triangular</v>
          </cell>
          <cell r="T420">
            <v>11.315675675675674</v>
          </cell>
          <cell r="U420">
            <v>16.523213243243251</v>
          </cell>
          <cell r="V420">
            <v>21.926202702702707</v>
          </cell>
          <cell r="W420" t="str">
            <v>Triangular</v>
          </cell>
          <cell r="X420">
            <v>11.315675675675674</v>
          </cell>
          <cell r="Y420">
            <v>16.523213243243251</v>
          </cell>
          <cell r="Z420">
            <v>21.926202702702707</v>
          </cell>
          <cell r="AA420" t="str">
            <v>Triangular</v>
          </cell>
          <cell r="AB420">
            <v>4.2506250000000003</v>
          </cell>
          <cell r="AC420">
            <v>8.1897430000000035</v>
          </cell>
          <cell r="AD420">
            <v>12.564000000000002</v>
          </cell>
          <cell r="AE420" t="str">
            <v>Triangular</v>
          </cell>
          <cell r="AF420">
            <v>4.2506250000000003</v>
          </cell>
          <cell r="AG420">
            <v>8.1897430000000035</v>
          </cell>
          <cell r="AH420">
            <v>12.564000000000002</v>
          </cell>
          <cell r="AI420" t="str">
            <v>Triangular</v>
          </cell>
          <cell r="AJ420">
            <v>4.2506250000000003</v>
          </cell>
          <cell r="AK420">
            <v>8.1897430000000035</v>
          </cell>
          <cell r="AL420">
            <v>12.564000000000002</v>
          </cell>
          <cell r="AM420" t="str">
            <v>Triangular</v>
          </cell>
          <cell r="AN420">
            <v>6.9597272727272719</v>
          </cell>
          <cell r="AO420">
            <v>13.438900909090885</v>
          </cell>
          <cell r="AP420">
            <v>20.177454545454548</v>
          </cell>
          <cell r="AQ420" t="str">
            <v>Triangular</v>
          </cell>
          <cell r="AR420">
            <v>6.9597272727272719</v>
          </cell>
          <cell r="AS420">
            <v>13.438900909090885</v>
          </cell>
          <cell r="AT420">
            <v>20.177454545454548</v>
          </cell>
          <cell r="AU420" t="str">
            <v>Triangular</v>
          </cell>
          <cell r="AV420">
            <v>6.9597272727272719</v>
          </cell>
          <cell r="AW420">
            <v>13.438900909090885</v>
          </cell>
          <cell r="AX420">
            <v>20.177454545454548</v>
          </cell>
          <cell r="AY420" t="str">
            <v>Triangular</v>
          </cell>
          <cell r="AZ420">
            <v>14.890692307692309</v>
          </cell>
          <cell r="BA420">
            <v>25.834199999999989</v>
          </cell>
          <cell r="BB420">
            <v>37.43655769230768</v>
          </cell>
          <cell r="BC420" t="str">
            <v>Triangular</v>
          </cell>
          <cell r="BD420">
            <v>14.890692307692309</v>
          </cell>
          <cell r="BE420">
            <v>25.834199999999989</v>
          </cell>
          <cell r="BF420">
            <v>37.43655769230768</v>
          </cell>
          <cell r="BG420" t="str">
            <v>Triangular</v>
          </cell>
          <cell r="BH420">
            <v>7.6328571428571426</v>
          </cell>
          <cell r="BI420">
            <v>10.649822857142849</v>
          </cell>
          <cell r="BJ420">
            <v>14.390035714285712</v>
          </cell>
          <cell r="BK420" t="str">
            <v>Triangular</v>
          </cell>
          <cell r="BL420">
            <v>33.163175000000003</v>
          </cell>
          <cell r="BM420">
            <v>50.120963999999908</v>
          </cell>
          <cell r="BN420">
            <v>69.090299999999985</v>
          </cell>
          <cell r="BO420" t="str">
            <v>Triangular</v>
          </cell>
          <cell r="BP420">
            <v>33.163175000000003</v>
          </cell>
          <cell r="BQ420">
            <v>50.120963999999908</v>
          </cell>
          <cell r="BR420">
            <v>69.090299999999985</v>
          </cell>
          <cell r="BS420" t="str">
            <v>Triangular</v>
          </cell>
          <cell r="BT420">
            <v>33.163175000000003</v>
          </cell>
          <cell r="BU420">
            <v>50.120963999999908</v>
          </cell>
          <cell r="BV420">
            <v>69.090299999999985</v>
          </cell>
          <cell r="BW420" t="str">
            <v>Triangular</v>
          </cell>
          <cell r="BX420">
            <v>4.8305000000000007</v>
          </cell>
          <cell r="BY420">
            <v>11.215588749999991</v>
          </cell>
          <cell r="BZ420">
            <v>19.548999999999999</v>
          </cell>
          <cell r="CA420" t="str">
            <v>Triangular</v>
          </cell>
          <cell r="CB420">
            <v>5.8255277777777783</v>
          </cell>
          <cell r="CC420">
            <v>9.3023499999999881</v>
          </cell>
          <cell r="CD420">
            <v>12.826027777777776</v>
          </cell>
          <cell r="CE420" t="str">
            <v>Triangular</v>
          </cell>
          <cell r="CF420">
            <v>16.336520833333324</v>
          </cell>
          <cell r="CG420">
            <v>21.500142777777764</v>
          </cell>
          <cell r="CH420">
            <v>28.058083333333336</v>
          </cell>
          <cell r="CI420" t="str">
            <v>Triangular</v>
          </cell>
          <cell r="CJ420">
            <v>16.336520833333324</v>
          </cell>
          <cell r="CK420">
            <v>21.500142777777764</v>
          </cell>
          <cell r="CL420">
            <v>28.058083333333336</v>
          </cell>
          <cell r="CM420" t="str">
            <v>Triangular</v>
          </cell>
          <cell r="CN420">
            <v>0.85875000000000001</v>
          </cell>
          <cell r="CO420">
            <v>2.6757262500000012</v>
          </cell>
          <cell r="CP420">
            <v>4.71</v>
          </cell>
          <cell r="CQ420" t="str">
            <v>Triangular</v>
          </cell>
          <cell r="CR420">
            <v>0.85875000000000001</v>
          </cell>
          <cell r="CS420">
            <v>2.6757262500000012</v>
          </cell>
          <cell r="CT420">
            <v>4.71</v>
          </cell>
          <cell r="CU420" t="str">
            <v>Triangular</v>
          </cell>
          <cell r="CV420">
            <v>6.6302142857142865</v>
          </cell>
          <cell r="CW420">
            <v>11.468929999999988</v>
          </cell>
          <cell r="CX420">
            <v>17.345714285714283</v>
          </cell>
          <cell r="CY420" t="str">
            <v>Triangular</v>
          </cell>
          <cell r="CZ420">
            <v>6.6302142857142865</v>
          </cell>
          <cell r="DA420">
            <v>11.468929999999988</v>
          </cell>
          <cell r="DB420">
            <v>17.345714285714283</v>
          </cell>
          <cell r="DC420" t="str">
            <v>Triangular</v>
          </cell>
          <cell r="DD420">
            <v>11.3505</v>
          </cell>
          <cell r="DE420">
            <v>18.555668999999988</v>
          </cell>
          <cell r="DF420">
            <v>26.339999999999996</v>
          </cell>
          <cell r="DG420" t="str">
            <v>Triangular</v>
          </cell>
          <cell r="DH420">
            <v>11.3505</v>
          </cell>
          <cell r="DI420">
            <v>18.555668999999988</v>
          </cell>
          <cell r="DJ420">
            <v>26.339999999999996</v>
          </cell>
          <cell r="DK420" t="str">
            <v>Triangular</v>
          </cell>
          <cell r="DL420">
            <v>3.184275</v>
          </cell>
          <cell r="DM420">
            <v>5.6528549999999989</v>
          </cell>
          <cell r="DN420">
            <v>8.1170000000000009</v>
          </cell>
          <cell r="DO420" t="str">
            <v>Triangular</v>
          </cell>
          <cell r="EB420">
            <v>15.494447594501731</v>
          </cell>
          <cell r="EC420">
            <v>17.840533676975955</v>
          </cell>
          <cell r="ED420">
            <v>20.604019759450185</v>
          </cell>
          <cell r="EE420" t="str">
            <v>Triangular</v>
          </cell>
        </row>
        <row r="421">
          <cell r="E421" t="str">
            <v>2_RECIP_flare_rate</v>
          </cell>
          <cell r="G421" t="e">
            <v>#NAME?</v>
          </cell>
          <cell r="H421">
            <v>0</v>
          </cell>
          <cell r="I421">
            <v>0</v>
          </cell>
          <cell r="J421">
            <v>0</v>
          </cell>
          <cell r="K421" t="str">
            <v>Uniform</v>
          </cell>
          <cell r="L421">
            <v>0</v>
          </cell>
          <cell r="M421">
            <v>0</v>
          </cell>
          <cell r="N421">
            <v>0</v>
          </cell>
          <cell r="O421" t="str">
            <v>Uniform</v>
          </cell>
          <cell r="P421">
            <v>0</v>
          </cell>
          <cell r="Q421">
            <v>0</v>
          </cell>
          <cell r="R421">
            <v>0</v>
          </cell>
          <cell r="S421" t="str">
            <v>Uniform</v>
          </cell>
          <cell r="T421">
            <v>0</v>
          </cell>
          <cell r="U421">
            <v>0</v>
          </cell>
          <cell r="V421">
            <v>0</v>
          </cell>
          <cell r="W421" t="str">
            <v>Uniform</v>
          </cell>
          <cell r="X421">
            <v>0</v>
          </cell>
          <cell r="Y421">
            <v>0</v>
          </cell>
          <cell r="Z421">
            <v>0</v>
          </cell>
          <cell r="AA421" t="str">
            <v>Uniform</v>
          </cell>
          <cell r="AB421">
            <v>0</v>
          </cell>
          <cell r="AC421">
            <v>0</v>
          </cell>
          <cell r="AD421">
            <v>0</v>
          </cell>
          <cell r="AE421" t="str">
            <v>Uniform</v>
          </cell>
          <cell r="AF421">
            <v>0</v>
          </cell>
          <cell r="AG421">
            <v>0</v>
          </cell>
          <cell r="AH421">
            <v>0</v>
          </cell>
          <cell r="AI421" t="str">
            <v>Uniform</v>
          </cell>
          <cell r="AJ421">
            <v>0</v>
          </cell>
          <cell r="AK421">
            <v>0</v>
          </cell>
          <cell r="AL421">
            <v>0</v>
          </cell>
          <cell r="AM421" t="str">
            <v>Uniform</v>
          </cell>
          <cell r="AN421">
            <v>0</v>
          </cell>
          <cell r="AO421">
            <v>0</v>
          </cell>
          <cell r="AP421">
            <v>0</v>
          </cell>
          <cell r="AQ421" t="str">
            <v>Uniform</v>
          </cell>
          <cell r="AR421">
            <v>0</v>
          </cell>
          <cell r="AS421">
            <v>0</v>
          </cell>
          <cell r="AT421">
            <v>0</v>
          </cell>
          <cell r="AU421" t="str">
            <v>Uniform</v>
          </cell>
          <cell r="AV421">
            <v>0</v>
          </cell>
          <cell r="AW421">
            <v>0</v>
          </cell>
          <cell r="AX421">
            <v>0</v>
          </cell>
          <cell r="AY421" t="str">
            <v>Uniform</v>
          </cell>
          <cell r="AZ421">
            <v>0</v>
          </cell>
          <cell r="BA421">
            <v>0</v>
          </cell>
          <cell r="BB421">
            <v>0</v>
          </cell>
          <cell r="BC421" t="str">
            <v>Uniform</v>
          </cell>
          <cell r="BD421">
            <v>0</v>
          </cell>
          <cell r="BE421">
            <v>0</v>
          </cell>
          <cell r="BF421">
            <v>0</v>
          </cell>
          <cell r="BG421" t="str">
            <v>Uniform</v>
          </cell>
          <cell r="BH421">
            <v>0</v>
          </cell>
          <cell r="BI421">
            <v>0</v>
          </cell>
          <cell r="BJ421">
            <v>0</v>
          </cell>
          <cell r="BK421" t="str">
            <v>Uniform</v>
          </cell>
          <cell r="BL421">
            <v>0</v>
          </cell>
          <cell r="BM421">
            <v>0</v>
          </cell>
          <cell r="BN421">
            <v>0</v>
          </cell>
          <cell r="BO421" t="str">
            <v>Uniform</v>
          </cell>
          <cell r="BP421">
            <v>0</v>
          </cell>
          <cell r="BQ421">
            <v>0</v>
          </cell>
          <cell r="BR421">
            <v>0</v>
          </cell>
          <cell r="BS421" t="str">
            <v>Uniform</v>
          </cell>
          <cell r="BT421">
            <v>0</v>
          </cell>
          <cell r="BU421">
            <v>0</v>
          </cell>
          <cell r="BV421">
            <v>0</v>
          </cell>
          <cell r="BW421" t="str">
            <v>Uniform</v>
          </cell>
          <cell r="BX421">
            <v>0</v>
          </cell>
          <cell r="BY421">
            <v>0</v>
          </cell>
          <cell r="BZ421">
            <v>0</v>
          </cell>
          <cell r="CA421" t="str">
            <v>Uniform</v>
          </cell>
          <cell r="CB421">
            <v>0</v>
          </cell>
          <cell r="CC421">
            <v>0</v>
          </cell>
          <cell r="CD421">
            <v>0</v>
          </cell>
          <cell r="CE421" t="str">
            <v>Uniform</v>
          </cell>
          <cell r="CF421">
            <v>0</v>
          </cell>
          <cell r="CG421">
            <v>0</v>
          </cell>
          <cell r="CH421">
            <v>0</v>
          </cell>
          <cell r="CI421" t="str">
            <v>Uniform</v>
          </cell>
          <cell r="CJ421">
            <v>0</v>
          </cell>
          <cell r="CK421">
            <v>0</v>
          </cell>
          <cell r="CL421">
            <v>0</v>
          </cell>
          <cell r="CM421" t="str">
            <v>Uniform</v>
          </cell>
          <cell r="CN421">
            <v>0</v>
          </cell>
          <cell r="CO421">
            <v>0</v>
          </cell>
          <cell r="CP421">
            <v>0</v>
          </cell>
          <cell r="CQ421" t="str">
            <v>Uniform</v>
          </cell>
          <cell r="CR421">
            <v>0</v>
          </cell>
          <cell r="CS421">
            <v>0</v>
          </cell>
          <cell r="CT421">
            <v>0</v>
          </cell>
          <cell r="CU421" t="str">
            <v>Uniform</v>
          </cell>
          <cell r="CV421">
            <v>0</v>
          </cell>
          <cell r="CW421">
            <v>0</v>
          </cell>
          <cell r="CX421">
            <v>0</v>
          </cell>
          <cell r="CY421" t="str">
            <v>Uniform</v>
          </cell>
          <cell r="CZ421">
            <v>0</v>
          </cell>
          <cell r="DA421">
            <v>0</v>
          </cell>
          <cell r="DB421">
            <v>0</v>
          </cell>
          <cell r="DC421" t="str">
            <v>Uniform</v>
          </cell>
          <cell r="DD421">
            <v>0</v>
          </cell>
          <cell r="DE421">
            <v>0</v>
          </cell>
          <cell r="DF421">
            <v>0</v>
          </cell>
          <cell r="DG421" t="str">
            <v>Uniform</v>
          </cell>
          <cell r="DH421">
            <v>0</v>
          </cell>
          <cell r="DI421">
            <v>0</v>
          </cell>
          <cell r="DJ421">
            <v>0</v>
          </cell>
          <cell r="DK421" t="str">
            <v>Uniform</v>
          </cell>
          <cell r="DL421">
            <v>0</v>
          </cell>
          <cell r="DM421">
            <v>0</v>
          </cell>
          <cell r="DN421">
            <v>0</v>
          </cell>
          <cell r="DO421" t="str">
            <v>Uniform</v>
          </cell>
          <cell r="EB421">
            <v>0</v>
          </cell>
          <cell r="EC421">
            <v>0</v>
          </cell>
          <cell r="ED421">
            <v>0</v>
          </cell>
          <cell r="EE421" t="str">
            <v>Uniform</v>
          </cell>
        </row>
        <row r="422">
          <cell r="E422" t="str">
            <v>2_RECIP_flare_eff</v>
          </cell>
          <cell r="G422" t="e">
            <v>#NAME?</v>
          </cell>
          <cell r="H422">
            <v>0</v>
          </cell>
          <cell r="I422">
            <v>0</v>
          </cell>
          <cell r="J422">
            <v>0</v>
          </cell>
          <cell r="K422" t="str">
            <v>Uniform</v>
          </cell>
          <cell r="L422">
            <v>0</v>
          </cell>
          <cell r="M422">
            <v>0</v>
          </cell>
          <cell r="N422">
            <v>0</v>
          </cell>
          <cell r="O422" t="str">
            <v>Uniform</v>
          </cell>
          <cell r="P422">
            <v>0</v>
          </cell>
          <cell r="Q422">
            <v>0</v>
          </cell>
          <cell r="R422">
            <v>0</v>
          </cell>
          <cell r="S422" t="str">
            <v>Uniform</v>
          </cell>
          <cell r="T422">
            <v>0</v>
          </cell>
          <cell r="U422">
            <v>0</v>
          </cell>
          <cell r="V422">
            <v>0</v>
          </cell>
          <cell r="W422" t="str">
            <v>Uniform</v>
          </cell>
          <cell r="X422">
            <v>0</v>
          </cell>
          <cell r="Y422">
            <v>0</v>
          </cell>
          <cell r="Z422">
            <v>0</v>
          </cell>
          <cell r="AA422" t="str">
            <v>Uniform</v>
          </cell>
          <cell r="AB422">
            <v>0</v>
          </cell>
          <cell r="AC422">
            <v>0</v>
          </cell>
          <cell r="AD422">
            <v>0</v>
          </cell>
          <cell r="AE422" t="str">
            <v>Uniform</v>
          </cell>
          <cell r="AF422">
            <v>0</v>
          </cell>
          <cell r="AG422">
            <v>0</v>
          </cell>
          <cell r="AH422">
            <v>0</v>
          </cell>
          <cell r="AI422" t="str">
            <v>Uniform</v>
          </cell>
          <cell r="AJ422">
            <v>0</v>
          </cell>
          <cell r="AK422">
            <v>0</v>
          </cell>
          <cell r="AL422">
            <v>0</v>
          </cell>
          <cell r="AM422" t="str">
            <v>Uniform</v>
          </cell>
          <cell r="AN422">
            <v>0</v>
          </cell>
          <cell r="AO422">
            <v>0</v>
          </cell>
          <cell r="AP422">
            <v>0</v>
          </cell>
          <cell r="AQ422" t="str">
            <v>Uniform</v>
          </cell>
          <cell r="AR422">
            <v>0</v>
          </cell>
          <cell r="AS422">
            <v>0</v>
          </cell>
          <cell r="AT422">
            <v>0</v>
          </cell>
          <cell r="AU422" t="str">
            <v>Uniform</v>
          </cell>
          <cell r="AV422">
            <v>0</v>
          </cell>
          <cell r="AW422">
            <v>0</v>
          </cell>
          <cell r="AX422">
            <v>0</v>
          </cell>
          <cell r="AY422" t="str">
            <v>Uniform</v>
          </cell>
          <cell r="AZ422">
            <v>0</v>
          </cell>
          <cell r="BA422">
            <v>0</v>
          </cell>
          <cell r="BB422">
            <v>0</v>
          </cell>
          <cell r="BC422" t="str">
            <v>Uniform</v>
          </cell>
          <cell r="BD422">
            <v>0</v>
          </cell>
          <cell r="BE422">
            <v>0</v>
          </cell>
          <cell r="BF422">
            <v>0</v>
          </cell>
          <cell r="BG422" t="str">
            <v>Uniform</v>
          </cell>
          <cell r="BH422">
            <v>0</v>
          </cell>
          <cell r="BI422">
            <v>0</v>
          </cell>
          <cell r="BJ422">
            <v>0</v>
          </cell>
          <cell r="BK422" t="str">
            <v>Uniform</v>
          </cell>
          <cell r="BL422">
            <v>0</v>
          </cell>
          <cell r="BM422">
            <v>0</v>
          </cell>
          <cell r="BN422">
            <v>0</v>
          </cell>
          <cell r="BO422" t="str">
            <v>Uniform</v>
          </cell>
          <cell r="BP422">
            <v>0</v>
          </cell>
          <cell r="BQ422">
            <v>0</v>
          </cell>
          <cell r="BR422">
            <v>0</v>
          </cell>
          <cell r="BS422" t="str">
            <v>Uniform</v>
          </cell>
          <cell r="BT422">
            <v>0</v>
          </cell>
          <cell r="BU422">
            <v>0</v>
          </cell>
          <cell r="BV422">
            <v>0</v>
          </cell>
          <cell r="BW422" t="str">
            <v>Uniform</v>
          </cell>
          <cell r="BX422">
            <v>0</v>
          </cell>
          <cell r="BY422">
            <v>0</v>
          </cell>
          <cell r="BZ422">
            <v>0</v>
          </cell>
          <cell r="CA422" t="str">
            <v>Uniform</v>
          </cell>
          <cell r="CB422">
            <v>0</v>
          </cell>
          <cell r="CC422">
            <v>0</v>
          </cell>
          <cell r="CD422">
            <v>0</v>
          </cell>
          <cell r="CE422" t="str">
            <v>Uniform</v>
          </cell>
          <cell r="CF422">
            <v>0</v>
          </cell>
          <cell r="CG422">
            <v>0</v>
          </cell>
          <cell r="CH422">
            <v>0</v>
          </cell>
          <cell r="CI422" t="str">
            <v>Uniform</v>
          </cell>
          <cell r="CJ422">
            <v>0</v>
          </cell>
          <cell r="CK422">
            <v>0</v>
          </cell>
          <cell r="CL422">
            <v>0</v>
          </cell>
          <cell r="CM422" t="str">
            <v>Uniform</v>
          </cell>
          <cell r="CN422">
            <v>0</v>
          </cell>
          <cell r="CO422">
            <v>0</v>
          </cell>
          <cell r="CP422">
            <v>0</v>
          </cell>
          <cell r="CQ422" t="str">
            <v>Uniform</v>
          </cell>
          <cell r="CR422">
            <v>0</v>
          </cell>
          <cell r="CS422">
            <v>0</v>
          </cell>
          <cell r="CT422">
            <v>0</v>
          </cell>
          <cell r="CU422" t="str">
            <v>Uniform</v>
          </cell>
          <cell r="CV422">
            <v>0</v>
          </cell>
          <cell r="CW422">
            <v>0</v>
          </cell>
          <cell r="CX422">
            <v>0</v>
          </cell>
          <cell r="CY422" t="str">
            <v>Uniform</v>
          </cell>
          <cell r="CZ422">
            <v>0</v>
          </cell>
          <cell r="DA422">
            <v>0</v>
          </cell>
          <cell r="DB422">
            <v>0</v>
          </cell>
          <cell r="DC422" t="str">
            <v>Uniform</v>
          </cell>
          <cell r="DD422">
            <v>0</v>
          </cell>
          <cell r="DE422">
            <v>0</v>
          </cell>
          <cell r="DF422">
            <v>0</v>
          </cell>
          <cell r="DG422" t="str">
            <v>Uniform</v>
          </cell>
          <cell r="DH422">
            <v>0</v>
          </cell>
          <cell r="DI422">
            <v>0</v>
          </cell>
          <cell r="DJ422">
            <v>0</v>
          </cell>
          <cell r="DK422" t="str">
            <v>Uniform</v>
          </cell>
          <cell r="DL422">
            <v>0</v>
          </cell>
          <cell r="DM422">
            <v>0</v>
          </cell>
          <cell r="DN422">
            <v>0</v>
          </cell>
          <cell r="DO422" t="str">
            <v>Uniform</v>
          </cell>
          <cell r="EB422">
            <v>0</v>
          </cell>
          <cell r="EC422">
            <v>0</v>
          </cell>
          <cell r="ED422">
            <v>0</v>
          </cell>
          <cell r="EE422" t="str">
            <v>Uniform</v>
          </cell>
        </row>
        <row r="423">
          <cell r="E423" t="str">
            <v>2_CENT_CO2</v>
          </cell>
          <cell r="F423" t="str">
            <v>metric tonnes</v>
          </cell>
          <cell r="G423" t="e">
            <v>#NAME?</v>
          </cell>
          <cell r="H423">
            <v>0</v>
          </cell>
          <cell r="I423">
            <v>0</v>
          </cell>
          <cell r="J423">
            <v>0</v>
          </cell>
          <cell r="K423" t="str">
            <v>Triangular</v>
          </cell>
          <cell r="L423">
            <v>0</v>
          </cell>
          <cell r="M423">
            <v>0</v>
          </cell>
          <cell r="N423">
            <v>0</v>
          </cell>
          <cell r="O423" t="str">
            <v>Triangular</v>
          </cell>
          <cell r="P423">
            <v>16.58378378378378</v>
          </cell>
          <cell r="Q423">
            <v>33.941643243243483</v>
          </cell>
          <cell r="R423">
            <v>55.783716216216192</v>
          </cell>
          <cell r="S423" t="str">
            <v>Triangular</v>
          </cell>
          <cell r="T423">
            <v>16.58378378378378</v>
          </cell>
          <cell r="U423">
            <v>33.941643243243483</v>
          </cell>
          <cell r="V423">
            <v>55.783716216216192</v>
          </cell>
          <cell r="W423" t="str">
            <v>Triangular</v>
          </cell>
          <cell r="X423">
            <v>16.58378378378378</v>
          </cell>
          <cell r="Y423">
            <v>33.941643243243483</v>
          </cell>
          <cell r="Z423">
            <v>55.783716216216192</v>
          </cell>
          <cell r="AA423" t="str">
            <v>Triangular</v>
          </cell>
          <cell r="AB423">
            <v>0</v>
          </cell>
          <cell r="AC423">
            <v>0</v>
          </cell>
          <cell r="AD423">
            <v>0</v>
          </cell>
          <cell r="AE423" t="str">
            <v>Triangular</v>
          </cell>
          <cell r="AF423">
            <v>0</v>
          </cell>
          <cell r="AG423">
            <v>0</v>
          </cell>
          <cell r="AH423">
            <v>0</v>
          </cell>
          <cell r="AI423" t="str">
            <v>Triangular</v>
          </cell>
          <cell r="AJ423">
            <v>0</v>
          </cell>
          <cell r="AK423">
            <v>0</v>
          </cell>
          <cell r="AL423">
            <v>0</v>
          </cell>
          <cell r="AM423" t="str">
            <v>Triangular</v>
          </cell>
          <cell r="AN423">
            <v>0</v>
          </cell>
          <cell r="AO423">
            <v>10.434800000000083</v>
          </cell>
          <cell r="AP423">
            <v>30.4</v>
          </cell>
          <cell r="AQ423" t="str">
            <v>Triangular</v>
          </cell>
          <cell r="AR423">
            <v>0</v>
          </cell>
          <cell r="AS423">
            <v>10.434800000000083</v>
          </cell>
          <cell r="AT423">
            <v>30.4</v>
          </cell>
          <cell r="AU423" t="str">
            <v>Triangular</v>
          </cell>
          <cell r="AV423">
            <v>0</v>
          </cell>
          <cell r="AW423">
            <v>10.434800000000083</v>
          </cell>
          <cell r="AX423">
            <v>30.4</v>
          </cell>
          <cell r="AY423" t="str">
            <v>Triangular</v>
          </cell>
          <cell r="AZ423">
            <v>0</v>
          </cell>
          <cell r="BA423">
            <v>3.2559153846153963</v>
          </cell>
          <cell r="BB423">
            <v>12.86923076923077</v>
          </cell>
          <cell r="BC423" t="str">
            <v>Triangular</v>
          </cell>
          <cell r="BD423">
            <v>0</v>
          </cell>
          <cell r="BE423">
            <v>3.2559153846153963</v>
          </cell>
          <cell r="BF423">
            <v>12.86923076923077</v>
          </cell>
          <cell r="BG423" t="str">
            <v>Triangular</v>
          </cell>
          <cell r="BH423">
            <v>0</v>
          </cell>
          <cell r="BI423">
            <v>32.581699999999614</v>
          </cell>
          <cell r="BJ423">
            <v>83.614285714285714</v>
          </cell>
          <cell r="BK423" t="str">
            <v>Triangular</v>
          </cell>
          <cell r="BL423">
            <v>6.9699999999999989</v>
          </cell>
          <cell r="BM423">
            <v>25.993455000000008</v>
          </cell>
          <cell r="BN423">
            <v>51.575000000000003</v>
          </cell>
          <cell r="BO423" t="str">
            <v>Triangular</v>
          </cell>
          <cell r="BP423">
            <v>6.9699999999999989</v>
          </cell>
          <cell r="BQ423">
            <v>25.993455000000008</v>
          </cell>
          <cell r="BR423">
            <v>51.575000000000003</v>
          </cell>
          <cell r="BS423" t="str">
            <v>Triangular</v>
          </cell>
          <cell r="BT423">
            <v>6.9699999999999989</v>
          </cell>
          <cell r="BU423">
            <v>25.993455000000008</v>
          </cell>
          <cell r="BV423">
            <v>51.575000000000003</v>
          </cell>
          <cell r="BW423" t="str">
            <v>Triangular</v>
          </cell>
          <cell r="BX423">
            <v>0</v>
          </cell>
          <cell r="BY423">
            <v>0</v>
          </cell>
          <cell r="BZ423">
            <v>0</v>
          </cell>
          <cell r="CA423" t="str">
            <v>Triangular</v>
          </cell>
          <cell r="CB423">
            <v>0</v>
          </cell>
          <cell r="CC423">
            <v>0</v>
          </cell>
          <cell r="CD423">
            <v>0</v>
          </cell>
          <cell r="CE423" t="str">
            <v>Triangular</v>
          </cell>
          <cell r="CF423">
            <v>0</v>
          </cell>
          <cell r="CG423">
            <v>7.029955555555504</v>
          </cell>
          <cell r="CH423">
            <v>17.033333333333335</v>
          </cell>
          <cell r="CI423" t="str">
            <v>Triangular</v>
          </cell>
          <cell r="CJ423">
            <v>0</v>
          </cell>
          <cell r="CK423">
            <v>7.029955555555504</v>
          </cell>
          <cell r="CL423">
            <v>17.033333333333335</v>
          </cell>
          <cell r="CM423" t="str">
            <v>Triangular</v>
          </cell>
          <cell r="CN423">
            <v>27.875</v>
          </cell>
          <cell r="CO423">
            <v>114.5364000000007</v>
          </cell>
          <cell r="CP423">
            <v>202.1</v>
          </cell>
          <cell r="CQ423" t="str">
            <v>Triangular</v>
          </cell>
          <cell r="CR423">
            <v>27.875</v>
          </cell>
          <cell r="CS423">
            <v>114.5364000000007</v>
          </cell>
          <cell r="CT423">
            <v>202.1</v>
          </cell>
          <cell r="CU423" t="str">
            <v>Triangular</v>
          </cell>
          <cell r="CV423">
            <v>0</v>
          </cell>
          <cell r="CW423">
            <v>0</v>
          </cell>
          <cell r="CX423">
            <v>0</v>
          </cell>
          <cell r="CY423" t="str">
            <v>Triangular</v>
          </cell>
          <cell r="CZ423">
            <v>0</v>
          </cell>
          <cell r="DA423">
            <v>0</v>
          </cell>
          <cell r="DB423">
            <v>0</v>
          </cell>
          <cell r="DC423" t="str">
            <v>Triangular</v>
          </cell>
          <cell r="DD423">
            <v>55.760000000000005</v>
          </cell>
          <cell r="DE423">
            <v>206.92535999999907</v>
          </cell>
          <cell r="DF423">
            <v>390.32</v>
          </cell>
          <cell r="DG423" t="str">
            <v>Triangular</v>
          </cell>
          <cell r="DH423">
            <v>55.760000000000005</v>
          </cell>
          <cell r="DI423">
            <v>206.92535999999907</v>
          </cell>
          <cell r="DJ423">
            <v>390.32</v>
          </cell>
          <cell r="DK423" t="str">
            <v>Triangular</v>
          </cell>
          <cell r="DL423">
            <v>0</v>
          </cell>
          <cell r="DM423">
            <v>0</v>
          </cell>
          <cell r="DN423">
            <v>0</v>
          </cell>
          <cell r="DO423" t="str">
            <v>Triangular</v>
          </cell>
          <cell r="EB423">
            <v>45.314733676975955</v>
          </cell>
          <cell r="EC423">
            <v>66.538675945017161</v>
          </cell>
          <cell r="ED423">
            <v>89.681357388316158</v>
          </cell>
          <cell r="EE423" t="str">
            <v>Triangular</v>
          </cell>
        </row>
        <row r="424">
          <cell r="E424" t="str">
            <v>2_CENT_CH4</v>
          </cell>
          <cell r="F424" t="str">
            <v>metric tonnes</v>
          </cell>
          <cell r="G424" t="e">
            <v>#NAME?</v>
          </cell>
          <cell r="H424">
            <v>0</v>
          </cell>
          <cell r="I424">
            <v>0</v>
          </cell>
          <cell r="J424">
            <v>0</v>
          </cell>
          <cell r="K424" t="str">
            <v>Triangular</v>
          </cell>
          <cell r="L424">
            <v>0</v>
          </cell>
          <cell r="M424">
            <v>0</v>
          </cell>
          <cell r="N424">
            <v>0</v>
          </cell>
          <cell r="O424" t="str">
            <v>Triangular</v>
          </cell>
          <cell r="P424">
            <v>136.99459459459462</v>
          </cell>
          <cell r="Q424">
            <v>280.44038918918903</v>
          </cell>
          <cell r="R424">
            <v>460.95567567567559</v>
          </cell>
          <cell r="S424" t="str">
            <v>Triangular</v>
          </cell>
          <cell r="T424">
            <v>136.99459459459462</v>
          </cell>
          <cell r="U424">
            <v>280.44038918918903</v>
          </cell>
          <cell r="V424">
            <v>460.95567567567559</v>
          </cell>
          <cell r="W424" t="str">
            <v>Triangular</v>
          </cell>
          <cell r="X424">
            <v>136.99459459459462</v>
          </cell>
          <cell r="Y424">
            <v>280.44038918918903</v>
          </cell>
          <cell r="Z424">
            <v>460.95567567567559</v>
          </cell>
          <cell r="AA424" t="str">
            <v>Triangular</v>
          </cell>
          <cell r="AB424">
            <v>0</v>
          </cell>
          <cell r="AC424">
            <v>0</v>
          </cell>
          <cell r="AD424">
            <v>0</v>
          </cell>
          <cell r="AE424" t="str">
            <v>Triangular</v>
          </cell>
          <cell r="AF424">
            <v>0</v>
          </cell>
          <cell r="AG424">
            <v>0</v>
          </cell>
          <cell r="AH424">
            <v>0</v>
          </cell>
          <cell r="AI424" t="str">
            <v>Triangular</v>
          </cell>
          <cell r="AJ424">
            <v>0</v>
          </cell>
          <cell r="AK424">
            <v>0</v>
          </cell>
          <cell r="AL424">
            <v>0</v>
          </cell>
          <cell r="AM424" t="str">
            <v>Triangular</v>
          </cell>
          <cell r="AN424">
            <v>0</v>
          </cell>
          <cell r="AO424">
            <v>86.274327272728058</v>
          </cell>
          <cell r="AP424">
            <v>251.34545454545457</v>
          </cell>
          <cell r="AQ424" t="str">
            <v>Triangular</v>
          </cell>
          <cell r="AR424">
            <v>0</v>
          </cell>
          <cell r="AS424">
            <v>86.274327272728058</v>
          </cell>
          <cell r="AT424">
            <v>251.34545454545457</v>
          </cell>
          <cell r="AU424" t="str">
            <v>Triangular</v>
          </cell>
          <cell r="AV424">
            <v>0</v>
          </cell>
          <cell r="AW424">
            <v>86.274327272728058</v>
          </cell>
          <cell r="AX424">
            <v>251.34545454545457</v>
          </cell>
          <cell r="AY424" t="str">
            <v>Triangular</v>
          </cell>
          <cell r="AZ424">
            <v>0</v>
          </cell>
          <cell r="BA424">
            <v>26.903630769230677</v>
          </cell>
          <cell r="BB424">
            <v>106.33846153846154</v>
          </cell>
          <cell r="BC424" t="str">
            <v>Triangular</v>
          </cell>
          <cell r="BD424">
            <v>0</v>
          </cell>
          <cell r="BE424">
            <v>26.903630769230677</v>
          </cell>
          <cell r="BF424">
            <v>106.33846153846154</v>
          </cell>
          <cell r="BG424" t="str">
            <v>Triangular</v>
          </cell>
          <cell r="BH424">
            <v>0</v>
          </cell>
          <cell r="BI424">
            <v>269.33759999999813</v>
          </cell>
          <cell r="BJ424">
            <v>691.19999999999993</v>
          </cell>
          <cell r="BK424" t="str">
            <v>Triangular</v>
          </cell>
          <cell r="BL424">
            <v>57.6</v>
          </cell>
          <cell r="BM424">
            <v>214.8134400000001</v>
          </cell>
          <cell r="BN424">
            <v>426.23999999999995</v>
          </cell>
          <cell r="BO424" t="str">
            <v>Triangular</v>
          </cell>
          <cell r="BP424">
            <v>57.6</v>
          </cell>
          <cell r="BQ424">
            <v>214.8134400000001</v>
          </cell>
          <cell r="BR424">
            <v>426.23999999999995</v>
          </cell>
          <cell r="BS424" t="str">
            <v>Triangular</v>
          </cell>
          <cell r="BT424">
            <v>57.6</v>
          </cell>
          <cell r="BU424">
            <v>214.8134400000001</v>
          </cell>
          <cell r="BV424">
            <v>426.23999999999995</v>
          </cell>
          <cell r="BW424" t="str">
            <v>Triangular</v>
          </cell>
          <cell r="BX424">
            <v>0</v>
          </cell>
          <cell r="BY424">
            <v>0</v>
          </cell>
          <cell r="BZ424">
            <v>0</v>
          </cell>
          <cell r="CA424" t="str">
            <v>Triangular</v>
          </cell>
          <cell r="CB424">
            <v>0</v>
          </cell>
          <cell r="CC424">
            <v>0</v>
          </cell>
          <cell r="CD424">
            <v>0</v>
          </cell>
          <cell r="CE424" t="str">
            <v>Triangular</v>
          </cell>
          <cell r="CF424">
            <v>0</v>
          </cell>
          <cell r="CG424">
            <v>58.11199999999991</v>
          </cell>
          <cell r="CH424">
            <v>140.80000000000001</v>
          </cell>
          <cell r="CI424" t="str">
            <v>Triangular</v>
          </cell>
          <cell r="CJ424">
            <v>0</v>
          </cell>
          <cell r="CK424">
            <v>58.11199999999991</v>
          </cell>
          <cell r="CL424">
            <v>140.80000000000001</v>
          </cell>
          <cell r="CM424" t="str">
            <v>Triangular</v>
          </cell>
          <cell r="CN424">
            <v>230.4</v>
          </cell>
          <cell r="CO424">
            <v>946.6560000000004</v>
          </cell>
          <cell r="CP424">
            <v>1670.4</v>
          </cell>
          <cell r="CQ424" t="str">
            <v>Triangular</v>
          </cell>
          <cell r="CR424">
            <v>230.4</v>
          </cell>
          <cell r="CS424">
            <v>946.6560000000004</v>
          </cell>
          <cell r="CT424">
            <v>1670.4</v>
          </cell>
          <cell r="CU424" t="str">
            <v>Triangular</v>
          </cell>
          <cell r="CV424">
            <v>0</v>
          </cell>
          <cell r="CW424">
            <v>0</v>
          </cell>
          <cell r="CX424">
            <v>0</v>
          </cell>
          <cell r="CY424" t="str">
            <v>Triangular</v>
          </cell>
          <cell r="CZ424">
            <v>0</v>
          </cell>
          <cell r="DA424">
            <v>0</v>
          </cell>
          <cell r="DB424">
            <v>0</v>
          </cell>
          <cell r="DC424" t="str">
            <v>Triangular</v>
          </cell>
          <cell r="DD424">
            <v>460.8</v>
          </cell>
          <cell r="DE424">
            <v>1710.0287999999937</v>
          </cell>
          <cell r="DF424">
            <v>3225.6</v>
          </cell>
          <cell r="DG424" t="str">
            <v>Triangular</v>
          </cell>
          <cell r="DH424">
            <v>460.8</v>
          </cell>
          <cell r="DI424">
            <v>1710.0287999999937</v>
          </cell>
          <cell r="DJ424">
            <v>3225.6</v>
          </cell>
          <cell r="DK424" t="str">
            <v>Triangular</v>
          </cell>
          <cell r="DL424">
            <v>0</v>
          </cell>
          <cell r="DM424">
            <v>0</v>
          </cell>
          <cell r="DN424">
            <v>0</v>
          </cell>
          <cell r="DO424" t="str">
            <v>Triangular</v>
          </cell>
          <cell r="EB424">
            <v>374.49896907216504</v>
          </cell>
          <cell r="EC424">
            <v>549.9157113402066</v>
          </cell>
          <cell r="ED424">
            <v>741.17938144329867</v>
          </cell>
          <cell r="EE424" t="str">
            <v>Triangular</v>
          </cell>
        </row>
        <row r="425">
          <cell r="E425" t="str">
            <v>2_CENT_flare_rate</v>
          </cell>
          <cell r="G425" t="e">
            <v>#NAME?</v>
          </cell>
          <cell r="H425">
            <v>0</v>
          </cell>
          <cell r="I425">
            <v>0</v>
          </cell>
          <cell r="J425">
            <v>0</v>
          </cell>
          <cell r="K425" t="str">
            <v>Uniform</v>
          </cell>
          <cell r="L425">
            <v>0</v>
          </cell>
          <cell r="M425">
            <v>0</v>
          </cell>
          <cell r="N425">
            <v>0</v>
          </cell>
          <cell r="O425" t="str">
            <v>Uniform</v>
          </cell>
          <cell r="P425">
            <v>0</v>
          </cell>
          <cell r="Q425">
            <v>0</v>
          </cell>
          <cell r="R425">
            <v>0</v>
          </cell>
          <cell r="S425" t="str">
            <v>Uniform</v>
          </cell>
          <cell r="T425">
            <v>0</v>
          </cell>
          <cell r="U425">
            <v>0</v>
          </cell>
          <cell r="V425">
            <v>0</v>
          </cell>
          <cell r="W425" t="str">
            <v>Uniform</v>
          </cell>
          <cell r="X425">
            <v>0</v>
          </cell>
          <cell r="Y425">
            <v>0</v>
          </cell>
          <cell r="Z425">
            <v>0</v>
          </cell>
          <cell r="AA425" t="str">
            <v>Uniform</v>
          </cell>
          <cell r="AB425">
            <v>0</v>
          </cell>
          <cell r="AC425">
            <v>0</v>
          </cell>
          <cell r="AD425">
            <v>0</v>
          </cell>
          <cell r="AE425" t="str">
            <v>Uniform</v>
          </cell>
          <cell r="AF425">
            <v>0</v>
          </cell>
          <cell r="AG425">
            <v>0</v>
          </cell>
          <cell r="AH425">
            <v>0</v>
          </cell>
          <cell r="AI425" t="str">
            <v>Uniform</v>
          </cell>
          <cell r="AJ425">
            <v>0</v>
          </cell>
          <cell r="AK425">
            <v>0</v>
          </cell>
          <cell r="AL425">
            <v>0</v>
          </cell>
          <cell r="AM425" t="str">
            <v>Uniform</v>
          </cell>
          <cell r="AN425">
            <v>0</v>
          </cell>
          <cell r="AO425">
            <v>0</v>
          </cell>
          <cell r="AP425">
            <v>0</v>
          </cell>
          <cell r="AQ425" t="str">
            <v>Uniform</v>
          </cell>
          <cell r="AR425">
            <v>0</v>
          </cell>
          <cell r="AS425">
            <v>0</v>
          </cell>
          <cell r="AT425">
            <v>0</v>
          </cell>
          <cell r="AU425" t="str">
            <v>Uniform</v>
          </cell>
          <cell r="AV425">
            <v>0</v>
          </cell>
          <cell r="AW425">
            <v>0</v>
          </cell>
          <cell r="AX425">
            <v>0</v>
          </cell>
          <cell r="AY425" t="str">
            <v>Uniform</v>
          </cell>
          <cell r="AZ425">
            <v>0</v>
          </cell>
          <cell r="BA425">
            <v>0</v>
          </cell>
          <cell r="BB425">
            <v>0</v>
          </cell>
          <cell r="BC425" t="str">
            <v>Uniform</v>
          </cell>
          <cell r="BD425">
            <v>0</v>
          </cell>
          <cell r="BE425">
            <v>0</v>
          </cell>
          <cell r="BF425">
            <v>0</v>
          </cell>
          <cell r="BG425" t="str">
            <v>Uniform</v>
          </cell>
          <cell r="BH425">
            <v>0</v>
          </cell>
          <cell r="BI425">
            <v>0</v>
          </cell>
          <cell r="BJ425">
            <v>0</v>
          </cell>
          <cell r="BK425" t="str">
            <v>Uniform</v>
          </cell>
          <cell r="BL425">
            <v>0</v>
          </cell>
          <cell r="BM425">
            <v>0</v>
          </cell>
          <cell r="BN425">
            <v>0</v>
          </cell>
          <cell r="BO425" t="str">
            <v>Uniform</v>
          </cell>
          <cell r="BP425">
            <v>0</v>
          </cell>
          <cell r="BQ425">
            <v>0</v>
          </cell>
          <cell r="BR425">
            <v>0</v>
          </cell>
          <cell r="BS425" t="str">
            <v>Uniform</v>
          </cell>
          <cell r="BT425">
            <v>0</v>
          </cell>
          <cell r="BU425">
            <v>0</v>
          </cell>
          <cell r="BV425">
            <v>0</v>
          </cell>
          <cell r="BW425" t="str">
            <v>Uniform</v>
          </cell>
          <cell r="BX425">
            <v>0</v>
          </cell>
          <cell r="BY425">
            <v>0</v>
          </cell>
          <cell r="BZ425">
            <v>0</v>
          </cell>
          <cell r="CA425" t="str">
            <v>Uniform</v>
          </cell>
          <cell r="CB425">
            <v>0</v>
          </cell>
          <cell r="CC425">
            <v>0</v>
          </cell>
          <cell r="CD425">
            <v>0</v>
          </cell>
          <cell r="CE425" t="str">
            <v>Uniform</v>
          </cell>
          <cell r="CF425">
            <v>0</v>
          </cell>
          <cell r="CG425">
            <v>0</v>
          </cell>
          <cell r="CH425">
            <v>0</v>
          </cell>
          <cell r="CI425" t="str">
            <v>Uniform</v>
          </cell>
          <cell r="CJ425">
            <v>0</v>
          </cell>
          <cell r="CK425">
            <v>0</v>
          </cell>
          <cell r="CL425">
            <v>0</v>
          </cell>
          <cell r="CM425" t="str">
            <v>Uniform</v>
          </cell>
          <cell r="CN425">
            <v>0</v>
          </cell>
          <cell r="CO425">
            <v>0</v>
          </cell>
          <cell r="CP425">
            <v>0</v>
          </cell>
          <cell r="CQ425" t="str">
            <v>Uniform</v>
          </cell>
          <cell r="CR425">
            <v>0</v>
          </cell>
          <cell r="CS425">
            <v>0</v>
          </cell>
          <cell r="CT425">
            <v>0</v>
          </cell>
          <cell r="CU425" t="str">
            <v>Uniform</v>
          </cell>
          <cell r="CV425">
            <v>0</v>
          </cell>
          <cell r="CW425">
            <v>0</v>
          </cell>
          <cell r="CX425">
            <v>0</v>
          </cell>
          <cell r="CY425" t="str">
            <v>Uniform</v>
          </cell>
          <cell r="CZ425">
            <v>0</v>
          </cell>
          <cell r="DA425">
            <v>0</v>
          </cell>
          <cell r="DB425">
            <v>0</v>
          </cell>
          <cell r="DC425" t="str">
            <v>Uniform</v>
          </cell>
          <cell r="DD425">
            <v>0</v>
          </cell>
          <cell r="DE425">
            <v>0</v>
          </cell>
          <cell r="DF425">
            <v>0</v>
          </cell>
          <cell r="DG425" t="str">
            <v>Uniform</v>
          </cell>
          <cell r="DH425">
            <v>0</v>
          </cell>
          <cell r="DI425">
            <v>0</v>
          </cell>
          <cell r="DJ425">
            <v>0</v>
          </cell>
          <cell r="DK425" t="str">
            <v>Uniform</v>
          </cell>
          <cell r="DL425">
            <v>0</v>
          </cell>
          <cell r="DM425">
            <v>0</v>
          </cell>
          <cell r="DN425">
            <v>0</v>
          </cell>
          <cell r="DO425" t="str">
            <v>Uniform</v>
          </cell>
          <cell r="EB425">
            <v>0</v>
          </cell>
          <cell r="EC425">
            <v>0</v>
          </cell>
          <cell r="ED425">
            <v>0</v>
          </cell>
          <cell r="EE425" t="str">
            <v>Uniform</v>
          </cell>
        </row>
        <row r="426">
          <cell r="E426" t="str">
            <v>2_CENT_flare_eff</v>
          </cell>
          <cell r="G426" t="e">
            <v>#NAME?</v>
          </cell>
          <cell r="H426">
            <v>0</v>
          </cell>
          <cell r="I426">
            <v>0</v>
          </cell>
          <cell r="J426">
            <v>0</v>
          </cell>
          <cell r="K426" t="str">
            <v>Uniform</v>
          </cell>
          <cell r="L426">
            <v>0</v>
          </cell>
          <cell r="M426">
            <v>0</v>
          </cell>
          <cell r="N426">
            <v>0</v>
          </cell>
          <cell r="O426" t="str">
            <v>Uniform</v>
          </cell>
          <cell r="P426">
            <v>0</v>
          </cell>
          <cell r="Q426">
            <v>0</v>
          </cell>
          <cell r="R426">
            <v>0</v>
          </cell>
          <cell r="S426" t="str">
            <v>Uniform</v>
          </cell>
          <cell r="T426">
            <v>0</v>
          </cell>
          <cell r="U426">
            <v>0</v>
          </cell>
          <cell r="V426">
            <v>0</v>
          </cell>
          <cell r="W426" t="str">
            <v>Uniform</v>
          </cell>
          <cell r="X426">
            <v>0</v>
          </cell>
          <cell r="Y426">
            <v>0</v>
          </cell>
          <cell r="Z426">
            <v>0</v>
          </cell>
          <cell r="AA426" t="str">
            <v>Uniform</v>
          </cell>
          <cell r="AB426">
            <v>0</v>
          </cell>
          <cell r="AC426">
            <v>0</v>
          </cell>
          <cell r="AD426">
            <v>0</v>
          </cell>
          <cell r="AE426" t="str">
            <v>Uniform</v>
          </cell>
          <cell r="AF426">
            <v>0</v>
          </cell>
          <cell r="AG426">
            <v>0</v>
          </cell>
          <cell r="AH426">
            <v>0</v>
          </cell>
          <cell r="AI426" t="str">
            <v>Uniform</v>
          </cell>
          <cell r="AJ426">
            <v>0</v>
          </cell>
          <cell r="AK426">
            <v>0</v>
          </cell>
          <cell r="AL426">
            <v>0</v>
          </cell>
          <cell r="AM426" t="str">
            <v>Uniform</v>
          </cell>
          <cell r="AN426">
            <v>0</v>
          </cell>
          <cell r="AO426">
            <v>0</v>
          </cell>
          <cell r="AP426">
            <v>0</v>
          </cell>
          <cell r="AQ426" t="str">
            <v>Uniform</v>
          </cell>
          <cell r="AR426">
            <v>0</v>
          </cell>
          <cell r="AS426">
            <v>0</v>
          </cell>
          <cell r="AT426">
            <v>0</v>
          </cell>
          <cell r="AU426" t="str">
            <v>Uniform</v>
          </cell>
          <cell r="AV426">
            <v>0</v>
          </cell>
          <cell r="AW426">
            <v>0</v>
          </cell>
          <cell r="AX426">
            <v>0</v>
          </cell>
          <cell r="AY426" t="str">
            <v>Uniform</v>
          </cell>
          <cell r="AZ426">
            <v>0</v>
          </cell>
          <cell r="BA426">
            <v>0</v>
          </cell>
          <cell r="BB426">
            <v>0</v>
          </cell>
          <cell r="BC426" t="str">
            <v>Uniform</v>
          </cell>
          <cell r="BD426">
            <v>0</v>
          </cell>
          <cell r="BE426">
            <v>0</v>
          </cell>
          <cell r="BF426">
            <v>0</v>
          </cell>
          <cell r="BG426" t="str">
            <v>Uniform</v>
          </cell>
          <cell r="BH426">
            <v>0</v>
          </cell>
          <cell r="BI426">
            <v>0</v>
          </cell>
          <cell r="BJ426">
            <v>0</v>
          </cell>
          <cell r="BK426" t="str">
            <v>Uniform</v>
          </cell>
          <cell r="BL426">
            <v>0</v>
          </cell>
          <cell r="BM426">
            <v>0</v>
          </cell>
          <cell r="BN426">
            <v>0</v>
          </cell>
          <cell r="BO426" t="str">
            <v>Uniform</v>
          </cell>
          <cell r="BP426">
            <v>0</v>
          </cell>
          <cell r="BQ426">
            <v>0</v>
          </cell>
          <cell r="BR426">
            <v>0</v>
          </cell>
          <cell r="BS426" t="str">
            <v>Uniform</v>
          </cell>
          <cell r="BT426">
            <v>0</v>
          </cell>
          <cell r="BU426">
            <v>0</v>
          </cell>
          <cell r="BV426">
            <v>0</v>
          </cell>
          <cell r="BW426" t="str">
            <v>Uniform</v>
          </cell>
          <cell r="BX426">
            <v>0</v>
          </cell>
          <cell r="BY426">
            <v>0</v>
          </cell>
          <cell r="BZ426">
            <v>0</v>
          </cell>
          <cell r="CA426" t="str">
            <v>Uniform</v>
          </cell>
          <cell r="CB426">
            <v>0</v>
          </cell>
          <cell r="CC426">
            <v>0</v>
          </cell>
          <cell r="CD426">
            <v>0</v>
          </cell>
          <cell r="CE426" t="str">
            <v>Uniform</v>
          </cell>
          <cell r="CF426">
            <v>0</v>
          </cell>
          <cell r="CG426">
            <v>0</v>
          </cell>
          <cell r="CH426">
            <v>0</v>
          </cell>
          <cell r="CI426" t="str">
            <v>Uniform</v>
          </cell>
          <cell r="CJ426">
            <v>0</v>
          </cell>
          <cell r="CK426">
            <v>0</v>
          </cell>
          <cell r="CL426">
            <v>0</v>
          </cell>
          <cell r="CM426" t="str">
            <v>Uniform</v>
          </cell>
          <cell r="CN426">
            <v>0</v>
          </cell>
          <cell r="CO426">
            <v>0</v>
          </cell>
          <cell r="CP426">
            <v>0</v>
          </cell>
          <cell r="CQ426" t="str">
            <v>Uniform</v>
          </cell>
          <cell r="CR426">
            <v>0</v>
          </cell>
          <cell r="CS426">
            <v>0</v>
          </cell>
          <cell r="CT426">
            <v>0</v>
          </cell>
          <cell r="CU426" t="str">
            <v>Uniform</v>
          </cell>
          <cell r="CV426">
            <v>0</v>
          </cell>
          <cell r="CW426">
            <v>0</v>
          </cell>
          <cell r="CX426">
            <v>0</v>
          </cell>
          <cell r="CY426" t="str">
            <v>Uniform</v>
          </cell>
          <cell r="CZ426">
            <v>0</v>
          </cell>
          <cell r="DA426">
            <v>0</v>
          </cell>
          <cell r="DB426">
            <v>0</v>
          </cell>
          <cell r="DC426" t="str">
            <v>Uniform</v>
          </cell>
          <cell r="DD426">
            <v>0</v>
          </cell>
          <cell r="DE426">
            <v>0</v>
          </cell>
          <cell r="DF426">
            <v>0</v>
          </cell>
          <cell r="DG426" t="str">
            <v>Uniform</v>
          </cell>
          <cell r="DH426">
            <v>0</v>
          </cell>
          <cell r="DI426">
            <v>0</v>
          </cell>
          <cell r="DJ426">
            <v>0</v>
          </cell>
          <cell r="DK426" t="str">
            <v>Uniform</v>
          </cell>
          <cell r="DL426">
            <v>0</v>
          </cell>
          <cell r="DM426">
            <v>0</v>
          </cell>
          <cell r="DN426">
            <v>0</v>
          </cell>
          <cell r="DO426" t="str">
            <v>Uniform</v>
          </cell>
          <cell r="EB426">
            <v>0</v>
          </cell>
          <cell r="EC426">
            <v>0</v>
          </cell>
          <cell r="ED426">
            <v>0</v>
          </cell>
          <cell r="EE426" t="str">
            <v>Uniform</v>
          </cell>
        </row>
        <row r="427">
          <cell r="E427" t="str">
            <v>2_BDother_CO2</v>
          </cell>
          <cell r="F427" t="str">
            <v>metric tonnes</v>
          </cell>
          <cell r="G427" t="e">
            <v>#NAME?</v>
          </cell>
          <cell r="H427">
            <v>9.1238983571428588E-3</v>
          </cell>
          <cell r="I427">
            <v>1.7559096040000017E-2</v>
          </cell>
          <cell r="J427">
            <v>2.6199825500000006E-2</v>
          </cell>
          <cell r="K427" t="str">
            <v>Triangular</v>
          </cell>
          <cell r="L427">
            <v>9.1238983571428588E-3</v>
          </cell>
          <cell r="M427">
            <v>1.7559096040000017E-2</v>
          </cell>
          <cell r="N427">
            <v>2.6199825500000006E-2</v>
          </cell>
          <cell r="O427" t="str">
            <v>Triangular</v>
          </cell>
          <cell r="P427">
            <v>0</v>
          </cell>
          <cell r="Q427">
            <v>4.8397297297297992E-3</v>
          </cell>
          <cell r="R427">
            <v>1.5243243243243242E-2</v>
          </cell>
          <cell r="S427" t="str">
            <v>Triangular</v>
          </cell>
          <cell r="T427">
            <v>0</v>
          </cell>
          <cell r="U427">
            <v>4.8397297297297992E-3</v>
          </cell>
          <cell r="V427">
            <v>1.5243243243243242E-2</v>
          </cell>
          <cell r="W427" t="str">
            <v>Triangular</v>
          </cell>
          <cell r="X427">
            <v>0</v>
          </cell>
          <cell r="Y427">
            <v>4.8397297297297992E-3</v>
          </cell>
          <cell r="Z427">
            <v>1.5243243243243242E-2</v>
          </cell>
          <cell r="AA427" t="str">
            <v>Triangular</v>
          </cell>
          <cell r="AB427">
            <v>0</v>
          </cell>
          <cell r="AC427">
            <v>0</v>
          </cell>
          <cell r="AD427">
            <v>0</v>
          </cell>
          <cell r="AE427" t="str">
            <v>Triangular</v>
          </cell>
          <cell r="AF427">
            <v>0</v>
          </cell>
          <cell r="AG427">
            <v>0</v>
          </cell>
          <cell r="AH427">
            <v>0</v>
          </cell>
          <cell r="AI427" t="str">
            <v>Triangular</v>
          </cell>
          <cell r="AJ427">
            <v>0</v>
          </cell>
          <cell r="AK427">
            <v>0</v>
          </cell>
          <cell r="AL427">
            <v>0</v>
          </cell>
          <cell r="AM427" t="str">
            <v>Triangular</v>
          </cell>
          <cell r="AN427">
            <v>0</v>
          </cell>
          <cell r="AO427">
            <v>7.978670836363607E-3</v>
          </cell>
          <cell r="AP427">
            <v>2.0853818181818182E-2</v>
          </cell>
          <cell r="AQ427" t="str">
            <v>Triangular</v>
          </cell>
          <cell r="AR427">
            <v>0</v>
          </cell>
          <cell r="AS427">
            <v>7.978670836363607E-3</v>
          </cell>
          <cell r="AT427">
            <v>2.0853818181818182E-2</v>
          </cell>
          <cell r="AU427" t="str">
            <v>Triangular</v>
          </cell>
          <cell r="AV427">
            <v>0</v>
          </cell>
          <cell r="AW427">
            <v>7.978670836363607E-3</v>
          </cell>
          <cell r="AX427">
            <v>2.0853818181818182E-2</v>
          </cell>
          <cell r="AY427" t="str">
            <v>Triangular</v>
          </cell>
          <cell r="AZ427">
            <v>0</v>
          </cell>
          <cell r="BA427">
            <v>1.1538461538461534E-6</v>
          </cell>
          <cell r="BB427">
            <v>2.8846153846153845E-5</v>
          </cell>
          <cell r="BC427" t="str">
            <v>Triangular</v>
          </cell>
          <cell r="BD427">
            <v>0</v>
          </cell>
          <cell r="BE427">
            <v>1.1538461538461534E-6</v>
          </cell>
          <cell r="BF427">
            <v>2.8846153846153845E-5</v>
          </cell>
          <cell r="BG427" t="str">
            <v>Triangular</v>
          </cell>
          <cell r="BH427">
            <v>0</v>
          </cell>
          <cell r="BI427">
            <v>0</v>
          </cell>
          <cell r="BJ427">
            <v>0</v>
          </cell>
          <cell r="BK427" t="str">
            <v>Triangular</v>
          </cell>
          <cell r="BL427">
            <v>1.7429637500000006E-3</v>
          </cell>
          <cell r="BM427">
            <v>6.9231556600000037E-3</v>
          </cell>
          <cell r="BN427">
            <v>1.2530909999999999E-2</v>
          </cell>
          <cell r="BO427" t="str">
            <v>Triangular</v>
          </cell>
          <cell r="BP427">
            <v>1.7429637500000006E-3</v>
          </cell>
          <cell r="BQ427">
            <v>6.9231556600000037E-3</v>
          </cell>
          <cell r="BR427">
            <v>1.2530909999999999E-2</v>
          </cell>
          <cell r="BS427" t="str">
            <v>Triangular</v>
          </cell>
          <cell r="BT427">
            <v>1.7429637500000006E-3</v>
          </cell>
          <cell r="BU427">
            <v>6.9231556600000037E-3</v>
          </cell>
          <cell r="BV427">
            <v>1.2530909999999999E-2</v>
          </cell>
          <cell r="BW427" t="str">
            <v>Triangular</v>
          </cell>
          <cell r="BX427">
            <v>1.522969375E-2</v>
          </cell>
          <cell r="BY427">
            <v>0.19325024034999966</v>
          </cell>
          <cell r="BZ427">
            <v>0.39608377500000003</v>
          </cell>
          <cell r="CA427" t="str">
            <v>Triangular</v>
          </cell>
          <cell r="CB427">
            <v>0.24555555555555555</v>
          </cell>
          <cell r="CC427">
            <v>0.98485822222222386</v>
          </cell>
          <cell r="CD427">
            <v>1.9066666666666667</v>
          </cell>
          <cell r="CE427" t="str">
            <v>Triangular</v>
          </cell>
          <cell r="CF427">
            <v>4.999290639791667</v>
          </cell>
          <cell r="CG427">
            <v>7.2416223979000005</v>
          </cell>
          <cell r="CH427">
            <v>9.9551513674999939</v>
          </cell>
          <cell r="CI427" t="str">
            <v>Triangular</v>
          </cell>
          <cell r="CJ427">
            <v>4.999290639791667</v>
          </cell>
          <cell r="CK427">
            <v>7.2416223979000005</v>
          </cell>
          <cell r="CL427">
            <v>9.9551513674999939</v>
          </cell>
          <cell r="CM427" t="str">
            <v>Triangular</v>
          </cell>
          <cell r="CN427">
            <v>0</v>
          </cell>
          <cell r="CO427">
            <v>8.5903249999999998E-4</v>
          </cell>
          <cell r="CP427">
            <v>7.0412499999999998E-3</v>
          </cell>
          <cell r="CQ427" t="str">
            <v>Triangular</v>
          </cell>
          <cell r="CR427">
            <v>0</v>
          </cell>
          <cell r="CS427">
            <v>8.5903249999999998E-4</v>
          </cell>
          <cell r="CT427">
            <v>7.0412499999999998E-3</v>
          </cell>
          <cell r="CU427" t="str">
            <v>Triangular</v>
          </cell>
          <cell r="CV427">
            <v>4.1114285714285713E-5</v>
          </cell>
          <cell r="CW427">
            <v>1.7653697142856974E-3</v>
          </cell>
          <cell r="CX427">
            <v>3.4275714285714287E-3</v>
          </cell>
          <cell r="CY427" t="str">
            <v>Triangular</v>
          </cell>
          <cell r="CZ427">
            <v>4.1114285714285713E-5</v>
          </cell>
          <cell r="DA427">
            <v>1.7653697142856974E-3</v>
          </cell>
          <cell r="DB427">
            <v>3.4275714285714287E-3</v>
          </cell>
          <cell r="DC427" t="str">
            <v>Triangular</v>
          </cell>
          <cell r="DD427">
            <v>0.15898897000000001</v>
          </cell>
          <cell r="DE427">
            <v>0.59000806766999214</v>
          </cell>
          <cell r="DF427">
            <v>1.1129227900000003</v>
          </cell>
          <cell r="DG427" t="str">
            <v>Triangular</v>
          </cell>
          <cell r="DH427">
            <v>0.15898897000000001</v>
          </cell>
          <cell r="DI427">
            <v>0.59000806766999214</v>
          </cell>
          <cell r="DJ427">
            <v>1.1129227900000003</v>
          </cell>
          <cell r="DK427" t="str">
            <v>Triangular</v>
          </cell>
          <cell r="DL427">
            <v>0</v>
          </cell>
          <cell r="DM427">
            <v>8.6898505000000154E-2</v>
          </cell>
          <cell r="DN427">
            <v>0.207395</v>
          </cell>
          <cell r="DO427" t="str">
            <v>Triangular</v>
          </cell>
          <cell r="EB427">
            <v>1.3302745476116833</v>
          </cell>
          <cell r="EC427">
            <v>1.8741175498807574</v>
          </cell>
          <cell r="ED427">
            <v>2.4799393959192426</v>
          </cell>
          <cell r="EE427" t="str">
            <v>Triangular</v>
          </cell>
        </row>
        <row r="428">
          <cell r="E428" t="str">
            <v>2_BDother_CH4</v>
          </cell>
          <cell r="F428" t="str">
            <v>metric tonnes</v>
          </cell>
          <cell r="G428" t="e">
            <v>#NAME?</v>
          </cell>
          <cell r="H428">
            <v>2.7189928120000002</v>
          </cell>
          <cell r="I428">
            <v>5.1444115237942931</v>
          </cell>
          <cell r="J428">
            <v>7.7386085117142862</v>
          </cell>
          <cell r="K428" t="str">
            <v>Triangular</v>
          </cell>
          <cell r="L428">
            <v>2.7189928120000002</v>
          </cell>
          <cell r="M428">
            <v>5.1444115237942931</v>
          </cell>
          <cell r="N428">
            <v>7.7386085117142862</v>
          </cell>
          <cell r="O428" t="str">
            <v>Triangular</v>
          </cell>
          <cell r="P428">
            <v>0</v>
          </cell>
          <cell r="Q428">
            <v>6.1852432432432582E-2</v>
          </cell>
          <cell r="R428">
            <v>0.19481081081081081</v>
          </cell>
          <cell r="S428" t="str">
            <v>Triangular</v>
          </cell>
          <cell r="T428">
            <v>0</v>
          </cell>
          <cell r="U428">
            <v>6.1852432432432582E-2</v>
          </cell>
          <cell r="V428">
            <v>0.19481081081081081</v>
          </cell>
          <cell r="W428" t="str">
            <v>Triangular</v>
          </cell>
          <cell r="X428">
            <v>0</v>
          </cell>
          <cell r="Y428">
            <v>6.1852432432432582E-2</v>
          </cell>
          <cell r="Z428">
            <v>0.19481081081081081</v>
          </cell>
          <cell r="AA428" t="str">
            <v>Triangular</v>
          </cell>
          <cell r="AB428">
            <v>0</v>
          </cell>
          <cell r="AC428">
            <v>0</v>
          </cell>
          <cell r="AD428">
            <v>0</v>
          </cell>
          <cell r="AE428" t="str">
            <v>Triangular</v>
          </cell>
          <cell r="AF428">
            <v>0</v>
          </cell>
          <cell r="AG428">
            <v>0</v>
          </cell>
          <cell r="AH428">
            <v>0</v>
          </cell>
          <cell r="AI428" t="str">
            <v>Triangular</v>
          </cell>
          <cell r="AJ428">
            <v>0</v>
          </cell>
          <cell r="AK428">
            <v>0</v>
          </cell>
          <cell r="AL428">
            <v>0</v>
          </cell>
          <cell r="AM428" t="str">
            <v>Triangular</v>
          </cell>
          <cell r="AN428">
            <v>0</v>
          </cell>
          <cell r="AO428">
            <v>0.17544569946363667</v>
          </cell>
          <cell r="AP428">
            <v>0.45856168181818174</v>
          </cell>
          <cell r="AQ428" t="str">
            <v>Triangular</v>
          </cell>
          <cell r="AR428">
            <v>0</v>
          </cell>
          <cell r="AS428">
            <v>0.17544569946363667</v>
          </cell>
          <cell r="AT428">
            <v>0.45856168181818174</v>
          </cell>
          <cell r="AU428" t="str">
            <v>Triangular</v>
          </cell>
          <cell r="AV428">
            <v>0</v>
          </cell>
          <cell r="AW428">
            <v>0.17544569946363667</v>
          </cell>
          <cell r="AX428">
            <v>0.45856168181818174</v>
          </cell>
          <cell r="AY428" t="str">
            <v>Triangular</v>
          </cell>
          <cell r="AZ428">
            <v>0</v>
          </cell>
          <cell r="BA428">
            <v>3.9076923076923075E-5</v>
          </cell>
          <cell r="BB428">
            <v>9.7692307692307683E-4</v>
          </cell>
          <cell r="BC428" t="str">
            <v>Triangular</v>
          </cell>
          <cell r="BD428">
            <v>0</v>
          </cell>
          <cell r="BE428">
            <v>3.9076923076923075E-5</v>
          </cell>
          <cell r="BF428">
            <v>9.7692307692307683E-4</v>
          </cell>
          <cell r="BG428" t="str">
            <v>Triangular</v>
          </cell>
          <cell r="BH428">
            <v>0</v>
          </cell>
          <cell r="BI428">
            <v>0</v>
          </cell>
          <cell r="BJ428">
            <v>0</v>
          </cell>
          <cell r="BK428" t="str">
            <v>Triangular</v>
          </cell>
          <cell r="BL428">
            <v>6.3933319999999988E-2</v>
          </cell>
          <cell r="BM428">
            <v>0.43369187141499949</v>
          </cell>
          <cell r="BN428">
            <v>0.94024039700000006</v>
          </cell>
          <cell r="BO428" t="str">
            <v>Triangular</v>
          </cell>
          <cell r="BP428">
            <v>6.3933319999999988E-2</v>
          </cell>
          <cell r="BQ428">
            <v>0.43369187141499949</v>
          </cell>
          <cell r="BR428">
            <v>0.94024039700000006</v>
          </cell>
          <cell r="BS428" t="str">
            <v>Triangular</v>
          </cell>
          <cell r="BT428">
            <v>6.3933319999999988E-2</v>
          </cell>
          <cell r="BU428">
            <v>0.43369187141499949</v>
          </cell>
          <cell r="BV428">
            <v>0.94024039700000006</v>
          </cell>
          <cell r="BW428" t="str">
            <v>Triangular</v>
          </cell>
          <cell r="BX428">
            <v>0.229774055625</v>
          </cell>
          <cell r="BY428">
            <v>3.4590281671500032</v>
          </cell>
          <cell r="BZ428">
            <v>7.8686401681250002</v>
          </cell>
          <cell r="CA428" t="str">
            <v>Triangular</v>
          </cell>
          <cell r="CB428">
            <v>5</v>
          </cell>
          <cell r="CC428">
            <v>20.007028555555571</v>
          </cell>
          <cell r="CD428">
            <v>38.713333333333338</v>
          </cell>
          <cell r="CE428" t="str">
            <v>Triangular</v>
          </cell>
          <cell r="CF428">
            <v>430.40068233486085</v>
          </cell>
          <cell r="CG428">
            <v>622.19439100003581</v>
          </cell>
          <cell r="CH428">
            <v>857.72093333055523</v>
          </cell>
          <cell r="CI428" t="str">
            <v>Triangular</v>
          </cell>
          <cell r="CJ428">
            <v>430.40068233486085</v>
          </cell>
          <cell r="CK428">
            <v>622.19439100003581</v>
          </cell>
          <cell r="CL428">
            <v>857.72093333055523</v>
          </cell>
          <cell r="CM428" t="str">
            <v>Triangular</v>
          </cell>
          <cell r="CN428">
            <v>0</v>
          </cell>
          <cell r="CO428">
            <v>2.0536870000000013E-2</v>
          </cell>
          <cell r="CP428">
            <v>0.16833500000000001</v>
          </cell>
          <cell r="CQ428" t="str">
            <v>Triangular</v>
          </cell>
          <cell r="CR428">
            <v>0</v>
          </cell>
          <cell r="CS428">
            <v>2.0536870000000013E-2</v>
          </cell>
          <cell r="CT428">
            <v>0.16833500000000001</v>
          </cell>
          <cell r="CU428" t="str">
            <v>Triangular</v>
          </cell>
          <cell r="CV428">
            <v>1.5509600000000002E-2</v>
          </cell>
          <cell r="CW428">
            <v>7.7186468371428493E-2</v>
          </cell>
          <cell r="CX428">
            <v>0.13906728571428573</v>
          </cell>
          <cell r="CY428" t="str">
            <v>Triangular</v>
          </cell>
          <cell r="CZ428">
            <v>1.5509600000000002E-2</v>
          </cell>
          <cell r="DA428">
            <v>7.7186468371428493E-2</v>
          </cell>
          <cell r="DB428">
            <v>0.13906728571428573</v>
          </cell>
          <cell r="DC428" t="str">
            <v>Triangular</v>
          </cell>
          <cell r="DD428">
            <v>1.14643663</v>
          </cell>
          <cell r="DE428">
            <v>4.2544263339300032</v>
          </cell>
          <cell r="DF428">
            <v>8.0250564099999995</v>
          </cell>
          <cell r="DG428" t="str">
            <v>Triangular</v>
          </cell>
          <cell r="DH428">
            <v>1.14643663</v>
          </cell>
          <cell r="DI428">
            <v>4.2544263339300032</v>
          </cell>
          <cell r="DJ428">
            <v>8.0250564099999995</v>
          </cell>
          <cell r="DK428" t="str">
            <v>Triangular</v>
          </cell>
          <cell r="DL428">
            <v>0</v>
          </cell>
          <cell r="DM428">
            <v>2.1151329499999965</v>
          </cell>
          <cell r="DN428">
            <v>5.0480499999999999</v>
          </cell>
          <cell r="DO428" t="str">
            <v>Triangular</v>
          </cell>
          <cell r="EB428">
            <v>108.44954456641757</v>
          </cell>
          <cell r="EC428">
            <v>151.52890145247181</v>
          </cell>
          <cell r="ED428">
            <v>197.71285349814423</v>
          </cell>
          <cell r="EE428" t="str">
            <v>Triangular</v>
          </cell>
        </row>
        <row r="429">
          <cell r="E429" t="str">
            <v>2_BDcomp_CO2</v>
          </cell>
          <cell r="F429" t="str">
            <v>metric tonnes</v>
          </cell>
          <cell r="G429" t="e">
            <v>#NAME?</v>
          </cell>
          <cell r="H429">
            <v>0.70905627185714259</v>
          </cell>
          <cell r="I429">
            <v>1.126173162639998</v>
          </cell>
          <cell r="J429">
            <v>1.5404963262857139</v>
          </cell>
          <cell r="K429" t="str">
            <v>Triangular</v>
          </cell>
          <cell r="L429">
            <v>0.70905627185714259</v>
          </cell>
          <cell r="M429">
            <v>1.126173162639998</v>
          </cell>
          <cell r="N429">
            <v>1.5404963262857139</v>
          </cell>
          <cell r="O429" t="str">
            <v>Triangular</v>
          </cell>
          <cell r="P429">
            <v>3.300515988378379</v>
          </cell>
          <cell r="Q429">
            <v>47.812864057575688</v>
          </cell>
          <cell r="R429">
            <v>122.04958088905413</v>
          </cell>
          <cell r="S429" t="str">
            <v>Triangular</v>
          </cell>
          <cell r="T429">
            <v>3.300515988378379</v>
          </cell>
          <cell r="U429">
            <v>47.812864057575688</v>
          </cell>
          <cell r="V429">
            <v>122.04958088905413</v>
          </cell>
          <cell r="W429" t="str">
            <v>Triangular</v>
          </cell>
          <cell r="X429">
            <v>3.300515988378379</v>
          </cell>
          <cell r="Y429">
            <v>47.812864057575688</v>
          </cell>
          <cell r="Z429">
            <v>122.04958088905413</v>
          </cell>
          <cell r="AA429" t="str">
            <v>Triangular</v>
          </cell>
          <cell r="AB429">
            <v>11.655501000000001</v>
          </cell>
          <cell r="AC429">
            <v>44.657494725780055</v>
          </cell>
          <cell r="AD429">
            <v>77.691857100000021</v>
          </cell>
          <cell r="AE429" t="str">
            <v>Triangular</v>
          </cell>
          <cell r="AF429">
            <v>11.655501000000001</v>
          </cell>
          <cell r="AG429">
            <v>44.657494725780055</v>
          </cell>
          <cell r="AH429">
            <v>77.691857100000021</v>
          </cell>
          <cell r="AI429" t="str">
            <v>Triangular</v>
          </cell>
          <cell r="AJ429">
            <v>11.655501000000001</v>
          </cell>
          <cell r="AK429">
            <v>44.657494725780055</v>
          </cell>
          <cell r="AL429">
            <v>77.691857100000021</v>
          </cell>
          <cell r="AM429" t="str">
            <v>Triangular</v>
          </cell>
          <cell r="AN429">
            <v>0.93871982272727283</v>
          </cell>
          <cell r="AO429">
            <v>42.42723809439093</v>
          </cell>
          <cell r="AP429">
            <v>78.653536397954554</v>
          </cell>
          <cell r="AQ429" t="str">
            <v>Triangular</v>
          </cell>
          <cell r="AR429">
            <v>0.93871982272727283</v>
          </cell>
          <cell r="AS429">
            <v>42.42723809439093</v>
          </cell>
          <cell r="AT429">
            <v>78.653536397954554</v>
          </cell>
          <cell r="AU429" t="str">
            <v>Triangular</v>
          </cell>
          <cell r="AV429">
            <v>0.93871982272727283</v>
          </cell>
          <cell r="AW429">
            <v>42.42723809439093</v>
          </cell>
          <cell r="AX429">
            <v>78.653536397954554</v>
          </cell>
          <cell r="AY429" t="str">
            <v>Triangular</v>
          </cell>
          <cell r="AZ429">
            <v>2.9743044484615382</v>
          </cell>
          <cell r="BA429">
            <v>7.6591091277538474</v>
          </cell>
          <cell r="BB429">
            <v>13.114440208846155</v>
          </cell>
          <cell r="BC429" t="str">
            <v>Triangular</v>
          </cell>
          <cell r="BD429">
            <v>2.9743044484615382</v>
          </cell>
          <cell r="BE429">
            <v>7.6591091277538474</v>
          </cell>
          <cell r="BF429">
            <v>13.114440208846155</v>
          </cell>
          <cell r="BG429" t="str">
            <v>Triangular</v>
          </cell>
          <cell r="BH429">
            <v>5.7142857142857148E-2</v>
          </cell>
          <cell r="BI429">
            <v>0.39976908210000056</v>
          </cell>
          <cell r="BJ429">
            <v>0.88024052357142846</v>
          </cell>
          <cell r="BK429" t="str">
            <v>Triangular</v>
          </cell>
          <cell r="BL429">
            <v>0.65042682574999999</v>
          </cell>
          <cell r="BM429">
            <v>1.7413813760199988</v>
          </cell>
          <cell r="BN429">
            <v>2.9779319057499998</v>
          </cell>
          <cell r="BO429" t="str">
            <v>Triangular</v>
          </cell>
          <cell r="BP429">
            <v>0.65042682574999999</v>
          </cell>
          <cell r="BQ429">
            <v>1.7413813760199988</v>
          </cell>
          <cell r="BR429">
            <v>2.9779319057499998</v>
          </cell>
          <cell r="BS429" t="str">
            <v>Triangular</v>
          </cell>
          <cell r="BT429">
            <v>0.65042682574999999</v>
          </cell>
          <cell r="BU429">
            <v>1.7413813760199988</v>
          </cell>
          <cell r="BV429">
            <v>2.9779319057499998</v>
          </cell>
          <cell r="BW429" t="str">
            <v>Triangular</v>
          </cell>
          <cell r="BX429">
            <v>0.42910745000000006</v>
          </cell>
          <cell r="BY429">
            <v>3.7456966993000003</v>
          </cell>
          <cell r="BZ429">
            <v>8.0366139137499975</v>
          </cell>
          <cell r="CA429" t="str">
            <v>Triangular</v>
          </cell>
          <cell r="CB429">
            <v>1.2722222222222224</v>
          </cell>
          <cell r="CC429">
            <v>2.873792747377776</v>
          </cell>
          <cell r="CD429">
            <v>4.6130108333333331</v>
          </cell>
          <cell r="CE429" t="str">
            <v>Triangular</v>
          </cell>
          <cell r="CF429">
            <v>2.8177234399999995</v>
          </cell>
          <cell r="CG429">
            <v>8.5246255112694556</v>
          </cell>
          <cell r="CH429">
            <v>17.588139415694442</v>
          </cell>
          <cell r="CI429" t="str">
            <v>Triangular</v>
          </cell>
          <cell r="CJ429">
            <v>2.8177234399999995</v>
          </cell>
          <cell r="CK429">
            <v>8.5246255112694556</v>
          </cell>
          <cell r="CL429">
            <v>17.588139415694442</v>
          </cell>
          <cell r="CM429" t="str">
            <v>Triangular</v>
          </cell>
          <cell r="CN429">
            <v>9.3948125000000004E-3</v>
          </cell>
          <cell r="CO429">
            <v>1.0386592140999993</v>
          </cell>
          <cell r="CP429">
            <v>2.1100079250000006</v>
          </cell>
          <cell r="CQ429" t="str">
            <v>Triangular</v>
          </cell>
          <cell r="CR429">
            <v>9.3948125000000004E-3</v>
          </cell>
          <cell r="CS429">
            <v>1.0386592140999993</v>
          </cell>
          <cell r="CT429">
            <v>2.1100079250000006</v>
          </cell>
          <cell r="CU429" t="str">
            <v>Triangular</v>
          </cell>
          <cell r="CV429">
            <v>1.0654099142857143</v>
          </cell>
          <cell r="CW429">
            <v>2.725185776985712</v>
          </cell>
          <cell r="CX429">
            <v>4.4852625714285708</v>
          </cell>
          <cell r="CY429" t="str">
            <v>Triangular</v>
          </cell>
          <cell r="CZ429">
            <v>1.0654099142857143</v>
          </cell>
          <cell r="DA429">
            <v>2.725185776985712</v>
          </cell>
          <cell r="DB429">
            <v>4.4852625714285708</v>
          </cell>
          <cell r="DC429" t="str">
            <v>Triangular</v>
          </cell>
          <cell r="DD429">
            <v>11.014053920999999</v>
          </cell>
          <cell r="DE429">
            <v>22.558844532220004</v>
          </cell>
          <cell r="DF429">
            <v>36.479596340000001</v>
          </cell>
          <cell r="DG429" t="str">
            <v>Triangular</v>
          </cell>
          <cell r="DH429">
            <v>11.014053920999999</v>
          </cell>
          <cell r="DI429">
            <v>22.558844532220004</v>
          </cell>
          <cell r="DJ429">
            <v>36.479596340000001</v>
          </cell>
          <cell r="DK429" t="str">
            <v>Triangular</v>
          </cell>
          <cell r="DL429">
            <v>0.66357324000000006</v>
          </cell>
          <cell r="DM429">
            <v>3.4796500526599945</v>
          </cell>
          <cell r="DN429">
            <v>6.8956821599999998</v>
          </cell>
          <cell r="DO429" t="str">
            <v>Triangular</v>
          </cell>
          <cell r="EB429">
            <v>19.357311038135723</v>
          </cell>
          <cell r="EC429">
            <v>28.082734758132236</v>
          </cell>
          <cell r="ED429">
            <v>37.387652962491401</v>
          </cell>
          <cell r="EE429" t="str">
            <v>Triangular</v>
          </cell>
        </row>
        <row r="430">
          <cell r="E430" t="str">
            <v>2_BDcomp_CH4</v>
          </cell>
          <cell r="F430" t="str">
            <v>metric tonnes</v>
          </cell>
          <cell r="G430" t="e">
            <v>#NAME?</v>
          </cell>
          <cell r="H430">
            <v>181.80370220885717</v>
          </cell>
          <cell r="I430">
            <v>282.615782158223</v>
          </cell>
          <cell r="J430">
            <v>385.26362664178578</v>
          </cell>
          <cell r="K430" t="str">
            <v>Triangular</v>
          </cell>
          <cell r="L430">
            <v>181.80370220885717</v>
          </cell>
          <cell r="M430">
            <v>282.615782158223</v>
          </cell>
          <cell r="N430">
            <v>385.26362664178578</v>
          </cell>
          <cell r="O430" t="str">
            <v>Triangular</v>
          </cell>
          <cell r="P430">
            <v>31.254089360810799</v>
          </cell>
          <cell r="Q430">
            <v>48.977885937575707</v>
          </cell>
          <cell r="R430">
            <v>74.21307079817565</v>
          </cell>
          <cell r="S430" t="str">
            <v>Triangular</v>
          </cell>
          <cell r="T430">
            <v>31.254089360810799</v>
          </cell>
          <cell r="U430">
            <v>48.977885937575707</v>
          </cell>
          <cell r="V430">
            <v>74.21307079817565</v>
          </cell>
          <cell r="W430" t="str">
            <v>Triangular</v>
          </cell>
          <cell r="X430">
            <v>31.254089360810799</v>
          </cell>
          <cell r="Y430">
            <v>48.977885937575707</v>
          </cell>
          <cell r="Z430">
            <v>74.21307079817565</v>
          </cell>
          <cell r="AA430" t="str">
            <v>Triangular</v>
          </cell>
          <cell r="AB430">
            <v>79.299115899999975</v>
          </cell>
          <cell r="AC430">
            <v>294.3718644683201</v>
          </cell>
          <cell r="AD430">
            <v>552.84015438000006</v>
          </cell>
          <cell r="AE430" t="str">
            <v>Triangular</v>
          </cell>
          <cell r="AF430">
            <v>79.299115899999975</v>
          </cell>
          <cell r="AG430">
            <v>294.3718644683201</v>
          </cell>
          <cell r="AH430">
            <v>552.84015438000006</v>
          </cell>
          <cell r="AI430" t="str">
            <v>Triangular</v>
          </cell>
          <cell r="AJ430">
            <v>79.299115899999975</v>
          </cell>
          <cell r="AK430">
            <v>294.3718644683201</v>
          </cell>
          <cell r="AL430">
            <v>552.84015438000006</v>
          </cell>
          <cell r="AM430" t="str">
            <v>Triangular</v>
          </cell>
          <cell r="AN430">
            <v>18.699313677727275</v>
          </cell>
          <cell r="AO430">
            <v>569.28868278765435</v>
          </cell>
          <cell r="AP430">
            <v>1053.4143429322726</v>
          </cell>
          <cell r="AQ430" t="str">
            <v>Triangular</v>
          </cell>
          <cell r="AR430">
            <v>18.699313677727275</v>
          </cell>
          <cell r="AS430">
            <v>569.28868278765435</v>
          </cell>
          <cell r="AT430">
            <v>1053.4143429322726</v>
          </cell>
          <cell r="AU430" t="str">
            <v>Triangular</v>
          </cell>
          <cell r="AV430">
            <v>18.699313677727275</v>
          </cell>
          <cell r="AW430">
            <v>569.28868278765435</v>
          </cell>
          <cell r="AX430">
            <v>1053.4143429322726</v>
          </cell>
          <cell r="AY430" t="str">
            <v>Triangular</v>
          </cell>
          <cell r="AZ430">
            <v>35.127564647307686</v>
          </cell>
          <cell r="BA430">
            <v>95.142625508100082</v>
          </cell>
          <cell r="BB430">
            <v>169.01808322596153</v>
          </cell>
          <cell r="BC430" t="str">
            <v>Triangular</v>
          </cell>
          <cell r="BD430">
            <v>35.127564647307686</v>
          </cell>
          <cell r="BE430">
            <v>95.142625508100082</v>
          </cell>
          <cell r="BF430">
            <v>169.01808322596153</v>
          </cell>
          <cell r="BG430" t="str">
            <v>Triangular</v>
          </cell>
          <cell r="BH430">
            <v>3.0614285714285714</v>
          </cell>
          <cell r="BI430">
            <v>15.080652588400012</v>
          </cell>
          <cell r="BJ430">
            <v>30.156219934999971</v>
          </cell>
          <cell r="BK430" t="str">
            <v>Triangular</v>
          </cell>
          <cell r="BL430">
            <v>40.295771386124997</v>
          </cell>
          <cell r="BM430">
            <v>88.427503949034957</v>
          </cell>
          <cell r="BN430">
            <v>144.84607125599999</v>
          </cell>
          <cell r="BO430" t="str">
            <v>Triangular</v>
          </cell>
          <cell r="BP430">
            <v>40.295771386124997</v>
          </cell>
          <cell r="BQ430">
            <v>88.427503949034957</v>
          </cell>
          <cell r="BR430">
            <v>144.84607125599999</v>
          </cell>
          <cell r="BS430" t="str">
            <v>Triangular</v>
          </cell>
          <cell r="BT430">
            <v>40.295771386124997</v>
          </cell>
          <cell r="BU430">
            <v>88.427503949034957</v>
          </cell>
          <cell r="BV430">
            <v>144.84607125599999</v>
          </cell>
          <cell r="BW430" t="str">
            <v>Triangular</v>
          </cell>
          <cell r="BX430">
            <v>7.8667654468749992</v>
          </cell>
          <cell r="BY430">
            <v>52.385155700499944</v>
          </cell>
          <cell r="BZ430">
            <v>107.18974594999997</v>
          </cell>
          <cell r="CA430" t="str">
            <v>Triangular</v>
          </cell>
          <cell r="CB430">
            <v>23.055537678888889</v>
          </cell>
          <cell r="CC430">
            <v>48.971986104622196</v>
          </cell>
          <cell r="CD430">
            <v>76.305853478888878</v>
          </cell>
          <cell r="CE430" t="str">
            <v>Triangular</v>
          </cell>
          <cell r="CF430">
            <v>143.11252577111108</v>
          </cell>
          <cell r="CG430">
            <v>304.86753697326384</v>
          </cell>
          <cell r="CH430">
            <v>505.71723950569435</v>
          </cell>
          <cell r="CI430" t="str">
            <v>Triangular</v>
          </cell>
          <cell r="CJ430">
            <v>143.11252577111108</v>
          </cell>
          <cell r="CK430">
            <v>304.86753697326384</v>
          </cell>
          <cell r="CL430">
            <v>505.71723950569435</v>
          </cell>
          <cell r="CM430" t="str">
            <v>Triangular</v>
          </cell>
          <cell r="CN430">
            <v>0.1343619375</v>
          </cell>
          <cell r="CO430">
            <v>42.027886402524942</v>
          </cell>
          <cell r="CP430">
            <v>88.522494775000013</v>
          </cell>
          <cell r="CQ430" t="str">
            <v>Triangular</v>
          </cell>
          <cell r="CR430">
            <v>0.1343619375</v>
          </cell>
          <cell r="CS430">
            <v>42.027886402524942</v>
          </cell>
          <cell r="CT430">
            <v>88.522494775000013</v>
          </cell>
          <cell r="CU430" t="str">
            <v>Triangular</v>
          </cell>
          <cell r="CV430">
            <v>44.9397947</v>
          </cell>
          <cell r="CW430">
            <v>108.67122381925699</v>
          </cell>
          <cell r="CX430">
            <v>175.83406299999999</v>
          </cell>
          <cell r="CY430" t="str">
            <v>Triangular</v>
          </cell>
          <cell r="CZ430">
            <v>44.9397947</v>
          </cell>
          <cell r="DA430">
            <v>108.67122381925699</v>
          </cell>
          <cell r="DB430">
            <v>175.83406299999999</v>
          </cell>
          <cell r="DC430" t="str">
            <v>Triangular</v>
          </cell>
          <cell r="DD430">
            <v>96.488212110000006</v>
          </cell>
          <cell r="DE430">
            <v>175.47535910360995</v>
          </cell>
          <cell r="DF430">
            <v>268.30886562000001</v>
          </cell>
          <cell r="DG430" t="str">
            <v>Triangular</v>
          </cell>
          <cell r="DH430">
            <v>96.488212110000006</v>
          </cell>
          <cell r="DI430">
            <v>175.47535910360995</v>
          </cell>
          <cell r="DJ430">
            <v>268.30886562000001</v>
          </cell>
          <cell r="DK430" t="str">
            <v>Triangular</v>
          </cell>
          <cell r="DL430">
            <v>6.0752984200000002</v>
          </cell>
          <cell r="DM430">
            <v>37.384212557079984</v>
          </cell>
          <cell r="DN430">
            <v>76.329032279999993</v>
          </cell>
          <cell r="DO430" t="str">
            <v>Triangular</v>
          </cell>
          <cell r="EB430">
            <v>178.81646315522346</v>
          </cell>
          <cell r="EC430">
            <v>221.98118368530447</v>
          </cell>
          <cell r="ED430">
            <v>269.41791592640914</v>
          </cell>
          <cell r="EE430" t="str">
            <v>Triangular</v>
          </cell>
        </row>
        <row r="431">
          <cell r="E431" t="str">
            <v>2_BDesd_CO2</v>
          </cell>
          <cell r="F431" t="str">
            <v>metric tonnes</v>
          </cell>
          <cell r="G431" t="e">
            <v>#NAME?</v>
          </cell>
          <cell r="H431">
            <v>1.0734110770714285</v>
          </cell>
          <cell r="I431">
            <v>2.0472449992228587</v>
          </cell>
          <cell r="J431">
            <v>3.0403831466428559</v>
          </cell>
          <cell r="K431" t="str">
            <v>Triangular</v>
          </cell>
          <cell r="L431">
            <v>1.0734110770714285</v>
          </cell>
          <cell r="M431">
            <v>2.0472449992228587</v>
          </cell>
          <cell r="N431">
            <v>3.0403831466428559</v>
          </cell>
          <cell r="O431" t="str">
            <v>Triangular</v>
          </cell>
          <cell r="P431">
            <v>0.11483856081081081</v>
          </cell>
          <cell r="Q431">
            <v>0.28445787835135167</v>
          </cell>
          <cell r="R431">
            <v>0.51195133364864864</v>
          </cell>
          <cell r="S431" t="str">
            <v>Triangular</v>
          </cell>
          <cell r="T431">
            <v>0.11483856081081081</v>
          </cell>
          <cell r="U431">
            <v>0.28445787835135167</v>
          </cell>
          <cell r="V431">
            <v>0.51195133364864864</v>
          </cell>
          <cell r="W431" t="str">
            <v>Triangular</v>
          </cell>
          <cell r="X431">
            <v>0.11483856081081081</v>
          </cell>
          <cell r="Y431">
            <v>0.28445787835135167</v>
          </cell>
          <cell r="Z431">
            <v>0.51195133364864864</v>
          </cell>
          <cell r="AA431" t="str">
            <v>Triangular</v>
          </cell>
          <cell r="AB431">
            <v>0</v>
          </cell>
          <cell r="AC431">
            <v>0</v>
          </cell>
          <cell r="AD431">
            <v>0</v>
          </cell>
          <cell r="AE431" t="str">
            <v>Triangular</v>
          </cell>
          <cell r="AF431">
            <v>0</v>
          </cell>
          <cell r="AG431">
            <v>0</v>
          </cell>
          <cell r="AH431">
            <v>0</v>
          </cell>
          <cell r="AI431" t="str">
            <v>Triangular</v>
          </cell>
          <cell r="AJ431">
            <v>0</v>
          </cell>
          <cell r="AK431">
            <v>0</v>
          </cell>
          <cell r="AL431">
            <v>0</v>
          </cell>
          <cell r="AM431" t="str">
            <v>Triangular</v>
          </cell>
          <cell r="AN431">
            <v>1.4337272727272726E-2</v>
          </cell>
          <cell r="AO431">
            <v>3.7452395899454372</v>
          </cell>
          <cell r="AP431">
            <v>9.7320699090909084</v>
          </cell>
          <cell r="AQ431" t="str">
            <v>Triangular</v>
          </cell>
          <cell r="AR431">
            <v>1.4337272727272726E-2</v>
          </cell>
          <cell r="AS431">
            <v>3.7452395899454372</v>
          </cell>
          <cell r="AT431">
            <v>9.7320699090909084</v>
          </cell>
          <cell r="AU431" t="str">
            <v>Triangular</v>
          </cell>
          <cell r="AV431">
            <v>1.4337272727272726E-2</v>
          </cell>
          <cell r="AW431">
            <v>3.7452395899454372</v>
          </cell>
          <cell r="AX431">
            <v>9.7320699090909084</v>
          </cell>
          <cell r="AY431" t="str">
            <v>Triangular</v>
          </cell>
          <cell r="AZ431">
            <v>0</v>
          </cell>
          <cell r="BA431">
            <v>0</v>
          </cell>
          <cell r="BB431">
            <v>0</v>
          </cell>
          <cell r="BC431" t="str">
            <v>Triangular</v>
          </cell>
          <cell r="BD431">
            <v>0</v>
          </cell>
          <cell r="BE431">
            <v>0</v>
          </cell>
          <cell r="BF431">
            <v>0</v>
          </cell>
          <cell r="BG431" t="str">
            <v>Triangular</v>
          </cell>
          <cell r="BH431">
            <v>0</v>
          </cell>
          <cell r="BI431">
            <v>0</v>
          </cell>
          <cell r="BJ431">
            <v>0</v>
          </cell>
          <cell r="BK431" t="str">
            <v>Triangular</v>
          </cell>
          <cell r="BL431">
            <v>9.9991000000000012E-4</v>
          </cell>
          <cell r="BM431">
            <v>3.3066750079999978E-2</v>
          </cell>
          <cell r="BN431">
            <v>8.1342410000000004E-2</v>
          </cell>
          <cell r="BO431" t="str">
            <v>Triangular</v>
          </cell>
          <cell r="BP431">
            <v>9.9991000000000012E-4</v>
          </cell>
          <cell r="BQ431">
            <v>3.3066750079999978E-2</v>
          </cell>
          <cell r="BR431">
            <v>8.1342410000000004E-2</v>
          </cell>
          <cell r="BS431" t="str">
            <v>Triangular</v>
          </cell>
          <cell r="BT431">
            <v>9.9991000000000012E-4</v>
          </cell>
          <cell r="BU431">
            <v>3.3066750079999978E-2</v>
          </cell>
          <cell r="BV431">
            <v>8.1342410000000004E-2</v>
          </cell>
          <cell r="BW431" t="str">
            <v>Triangular</v>
          </cell>
          <cell r="BX431">
            <v>0</v>
          </cell>
          <cell r="BY431">
            <v>0.34819700000000037</v>
          </cell>
          <cell r="BZ431">
            <v>0.84399999999999997</v>
          </cell>
          <cell r="CA431" t="str">
            <v>Triangular</v>
          </cell>
          <cell r="CB431">
            <v>0.1829138888888889</v>
          </cell>
          <cell r="CC431">
            <v>0.62596255555555569</v>
          </cell>
          <cell r="CD431">
            <v>1.1933333333333331</v>
          </cell>
          <cell r="CE431" t="str">
            <v>Triangular</v>
          </cell>
          <cell r="CF431">
            <v>0</v>
          </cell>
          <cell r="CG431">
            <v>3.0249999999999943E-3</v>
          </cell>
          <cell r="CH431">
            <v>2.5000000000000001E-2</v>
          </cell>
          <cell r="CI431" t="str">
            <v>Triangular</v>
          </cell>
          <cell r="CJ431">
            <v>0</v>
          </cell>
          <cell r="CK431">
            <v>3.0249999999999943E-3</v>
          </cell>
          <cell r="CL431">
            <v>2.5000000000000001E-2</v>
          </cell>
          <cell r="CM431" t="str">
            <v>Triangular</v>
          </cell>
          <cell r="CN431">
            <v>0</v>
          </cell>
          <cell r="CO431">
            <v>0.85103719210000583</v>
          </cell>
          <cell r="CP431">
            <v>2.1302558</v>
          </cell>
          <cell r="CQ431" t="str">
            <v>Triangular</v>
          </cell>
          <cell r="CR431">
            <v>0</v>
          </cell>
          <cell r="CS431">
            <v>0.85103719210000583</v>
          </cell>
          <cell r="CT431">
            <v>2.1302558</v>
          </cell>
          <cell r="CU431" t="str">
            <v>Triangular</v>
          </cell>
          <cell r="CV431">
            <v>7.4945585714285709E-2</v>
          </cell>
          <cell r="CW431">
            <v>0.54219969478571395</v>
          </cell>
          <cell r="CX431">
            <v>1.0045101428571426</v>
          </cell>
          <cell r="CY431" t="str">
            <v>Triangular</v>
          </cell>
          <cell r="CZ431">
            <v>7.4945585714285709E-2</v>
          </cell>
          <cell r="DA431">
            <v>0.54219969478571395</v>
          </cell>
          <cell r="DB431">
            <v>1.0045101428571426</v>
          </cell>
          <cell r="DC431" t="str">
            <v>Triangular</v>
          </cell>
          <cell r="DD431">
            <v>1.5201100000000001E-3</v>
          </cell>
          <cell r="DE431">
            <v>2.6689128210000079E-2</v>
          </cell>
          <cell r="DF431">
            <v>1.1600549999999999E-2</v>
          </cell>
          <cell r="DG431" t="str">
            <v>Triangular</v>
          </cell>
          <cell r="DH431">
            <v>1.5201100000000001E-3</v>
          </cell>
          <cell r="DI431">
            <v>2.6689128210000079E-2</v>
          </cell>
          <cell r="DJ431">
            <v>1.1600549999999999E-2</v>
          </cell>
          <cell r="DK431" t="str">
            <v>Triangular</v>
          </cell>
          <cell r="DL431">
            <v>0.11284433999999999</v>
          </cell>
          <cell r="DM431">
            <v>8.1160878284599995</v>
          </cell>
          <cell r="DN431">
            <v>19.130534560000001</v>
          </cell>
          <cell r="DO431" t="str">
            <v>Triangular</v>
          </cell>
          <cell r="EB431">
            <v>0.53117801188144342</v>
          </cell>
          <cell r="EC431">
            <v>0.89542063109037839</v>
          </cell>
          <cell r="ED431">
            <v>1.3696143014690725</v>
          </cell>
          <cell r="EE431" t="str">
            <v>Triangular</v>
          </cell>
        </row>
        <row r="432">
          <cell r="E432" t="str">
            <v>2_BDesd_CH4</v>
          </cell>
          <cell r="F432" t="str">
            <v>metric tonnes</v>
          </cell>
          <cell r="G432" t="e">
            <v>#NAME?</v>
          </cell>
          <cell r="H432">
            <v>307.24897458949988</v>
          </cell>
          <cell r="I432">
            <v>597.64683408623796</v>
          </cell>
          <cell r="J432">
            <v>886.18817899735723</v>
          </cell>
          <cell r="K432" t="str">
            <v>Triangular</v>
          </cell>
          <cell r="L432">
            <v>307.24897458949988</v>
          </cell>
          <cell r="M432">
            <v>597.64683408623796</v>
          </cell>
          <cell r="N432">
            <v>886.18817899735723</v>
          </cell>
          <cell r="O432" t="str">
            <v>Triangular</v>
          </cell>
          <cell r="P432">
            <v>1.018416216216216</v>
          </cell>
          <cell r="Q432">
            <v>3.8615446799729733</v>
          </cell>
          <cell r="R432">
            <v>7.7021269370270256</v>
          </cell>
          <cell r="S432" t="str">
            <v>Triangular</v>
          </cell>
          <cell r="T432">
            <v>1.018416216216216</v>
          </cell>
          <cell r="U432">
            <v>3.8615446799729733</v>
          </cell>
          <cell r="V432">
            <v>7.7021269370270256</v>
          </cell>
          <cell r="W432" t="str">
            <v>Triangular</v>
          </cell>
          <cell r="X432">
            <v>1.018416216216216</v>
          </cell>
          <cell r="Y432">
            <v>3.8615446799729733</v>
          </cell>
          <cell r="Z432">
            <v>7.7021269370270256</v>
          </cell>
          <cell r="AA432" t="str">
            <v>Triangular</v>
          </cell>
          <cell r="AB432">
            <v>0</v>
          </cell>
          <cell r="AC432">
            <v>0</v>
          </cell>
          <cell r="AD432">
            <v>0</v>
          </cell>
          <cell r="AE432" t="str">
            <v>Triangular</v>
          </cell>
          <cell r="AF432">
            <v>0</v>
          </cell>
          <cell r="AG432">
            <v>0</v>
          </cell>
          <cell r="AH432">
            <v>0</v>
          </cell>
          <cell r="AI432" t="str">
            <v>Triangular</v>
          </cell>
          <cell r="AJ432">
            <v>0</v>
          </cell>
          <cell r="AK432">
            <v>0</v>
          </cell>
          <cell r="AL432">
            <v>0</v>
          </cell>
          <cell r="AM432" t="str">
            <v>Triangular</v>
          </cell>
          <cell r="AN432">
            <v>0.14314545454545455</v>
          </cell>
          <cell r="AO432">
            <v>77.081755057254512</v>
          </cell>
          <cell r="AP432">
            <v>200.90068845454545</v>
          </cell>
          <cell r="AQ432" t="str">
            <v>Triangular</v>
          </cell>
          <cell r="AR432">
            <v>0.14314545454545455</v>
          </cell>
          <cell r="AS432">
            <v>77.081755057254512</v>
          </cell>
          <cell r="AT432">
            <v>200.90068845454545</v>
          </cell>
          <cell r="AU432" t="str">
            <v>Triangular</v>
          </cell>
          <cell r="AV432">
            <v>0.14314545454545455</v>
          </cell>
          <cell r="AW432">
            <v>77.081755057254512</v>
          </cell>
          <cell r="AX432">
            <v>200.90068845454545</v>
          </cell>
          <cell r="AY432" t="str">
            <v>Triangular</v>
          </cell>
          <cell r="AZ432">
            <v>0</v>
          </cell>
          <cell r="BA432">
            <v>0</v>
          </cell>
          <cell r="BB432">
            <v>0</v>
          </cell>
          <cell r="BC432" t="str">
            <v>Triangular</v>
          </cell>
          <cell r="BD432">
            <v>0</v>
          </cell>
          <cell r="BE432">
            <v>0</v>
          </cell>
          <cell r="BF432">
            <v>0</v>
          </cell>
          <cell r="BG432" t="str">
            <v>Triangular</v>
          </cell>
          <cell r="BH432">
            <v>0</v>
          </cell>
          <cell r="BI432">
            <v>0</v>
          </cell>
          <cell r="BJ432">
            <v>0</v>
          </cell>
          <cell r="BK432" t="str">
            <v>Triangular</v>
          </cell>
          <cell r="BL432">
            <v>7.8684975000000004E-2</v>
          </cell>
          <cell r="BM432">
            <v>1.3655019456750015</v>
          </cell>
          <cell r="BN432">
            <v>3.18105598</v>
          </cell>
          <cell r="BO432" t="str">
            <v>Triangular</v>
          </cell>
          <cell r="BP432">
            <v>7.8684975000000004E-2</v>
          </cell>
          <cell r="BQ432">
            <v>1.3655019456750015</v>
          </cell>
          <cell r="BR432">
            <v>3.18105598</v>
          </cell>
          <cell r="BS432" t="str">
            <v>Triangular</v>
          </cell>
          <cell r="BT432">
            <v>7.8684975000000004E-2</v>
          </cell>
          <cell r="BU432">
            <v>1.3655019456750015</v>
          </cell>
          <cell r="BV432">
            <v>3.18105598</v>
          </cell>
          <cell r="BW432" t="str">
            <v>Triangular</v>
          </cell>
          <cell r="BX432">
            <v>0</v>
          </cell>
          <cell r="BY432">
            <v>5.5173636250000007</v>
          </cell>
          <cell r="BZ432">
            <v>12.066374999999999</v>
          </cell>
          <cell r="CA432" t="str">
            <v>Triangular</v>
          </cell>
          <cell r="CB432">
            <v>4.0228888888888896</v>
          </cell>
          <cell r="CC432">
            <v>12.849456888888859</v>
          </cell>
          <cell r="CD432">
            <v>24.306666666666668</v>
          </cell>
          <cell r="CE432" t="str">
            <v>Triangular</v>
          </cell>
          <cell r="CF432">
            <v>0</v>
          </cell>
          <cell r="CG432">
            <v>6.1709999999999966E-2</v>
          </cell>
          <cell r="CH432">
            <v>0.51</v>
          </cell>
          <cell r="CI432" t="str">
            <v>Triangular</v>
          </cell>
          <cell r="CJ432">
            <v>0</v>
          </cell>
          <cell r="CK432">
            <v>6.1709999999999966E-2</v>
          </cell>
          <cell r="CL432">
            <v>0.51</v>
          </cell>
          <cell r="CM432" t="str">
            <v>Triangular</v>
          </cell>
          <cell r="CN432">
            <v>0</v>
          </cell>
          <cell r="CO432">
            <v>12.171299793799891</v>
          </cell>
          <cell r="CP432">
            <v>30.466332399999999</v>
          </cell>
          <cell r="CQ432" t="str">
            <v>Triangular</v>
          </cell>
          <cell r="CR432">
            <v>0</v>
          </cell>
          <cell r="CS432">
            <v>12.171299793799891</v>
          </cell>
          <cell r="CT432">
            <v>30.466332399999999</v>
          </cell>
          <cell r="CU432" t="str">
            <v>Triangular</v>
          </cell>
          <cell r="CV432">
            <v>2.2047069142857141</v>
          </cell>
          <cell r="CW432">
            <v>20.667301130142867</v>
          </cell>
          <cell r="CX432">
            <v>38.810208428571435</v>
          </cell>
          <cell r="CY432" t="str">
            <v>Triangular</v>
          </cell>
          <cell r="CZ432">
            <v>2.2047069142857141</v>
          </cell>
          <cell r="DA432">
            <v>20.667301130142867</v>
          </cell>
          <cell r="DB432">
            <v>38.810208428571435</v>
          </cell>
          <cell r="DC432" t="str">
            <v>Triangular</v>
          </cell>
          <cell r="DD432">
            <v>1.0961200000000001E-2</v>
          </cell>
          <cell r="DE432">
            <v>0.10203941319999991</v>
          </cell>
          <cell r="DF432">
            <v>0.13320599999999999</v>
          </cell>
          <cell r="DG432" t="str">
            <v>Triangular</v>
          </cell>
          <cell r="DH432">
            <v>1.0961200000000001E-2</v>
          </cell>
          <cell r="DI432">
            <v>0.10203941319999991</v>
          </cell>
          <cell r="DJ432">
            <v>0.13320599999999999</v>
          </cell>
          <cell r="DK432" t="str">
            <v>Triangular</v>
          </cell>
          <cell r="DL432">
            <v>1.0454581900000002</v>
          </cell>
          <cell r="DM432">
            <v>95.141195639110038</v>
          </cell>
          <cell r="DN432">
            <v>224.86799046000002</v>
          </cell>
          <cell r="DO432" t="str">
            <v>Triangular</v>
          </cell>
          <cell r="EB432">
            <v>84.143741930936443</v>
          </cell>
          <cell r="EC432">
            <v>134.5274134403131</v>
          </cell>
          <cell r="ED432">
            <v>191.67629156981087</v>
          </cell>
          <cell r="EE432" t="str">
            <v>Triangular</v>
          </cell>
        </row>
        <row r="433">
          <cell r="E433" t="str">
            <v>2_BDfacpip_CO2</v>
          </cell>
          <cell r="F433" t="str">
            <v>metric tonnes</v>
          </cell>
          <cell r="G433" t="e">
            <v>#NAME?</v>
          </cell>
          <cell r="H433">
            <v>0.26487422571428576</v>
          </cell>
          <cell r="I433">
            <v>1.1852425828799995</v>
          </cell>
          <cell r="J433">
            <v>2.4400080257142851</v>
          </cell>
          <cell r="K433" t="str">
            <v>Triangular</v>
          </cell>
          <cell r="L433">
            <v>0.26487422571428576</v>
          </cell>
          <cell r="M433">
            <v>1.1852425828799995</v>
          </cell>
          <cell r="N433">
            <v>2.4400080257142851</v>
          </cell>
          <cell r="O433" t="str">
            <v>Triangular</v>
          </cell>
          <cell r="P433">
            <v>5.8782725135135147E-2</v>
          </cell>
          <cell r="Q433">
            <v>0.43242976849729703</v>
          </cell>
          <cell r="R433">
            <v>0.93893754459459444</v>
          </cell>
          <cell r="S433" t="str">
            <v>Triangular</v>
          </cell>
          <cell r="T433">
            <v>5.8782725135135147E-2</v>
          </cell>
          <cell r="U433">
            <v>0.43242976849729703</v>
          </cell>
          <cell r="V433">
            <v>0.93893754459459444</v>
          </cell>
          <cell r="W433" t="str">
            <v>Triangular</v>
          </cell>
          <cell r="X433">
            <v>5.8782725135135147E-2</v>
          </cell>
          <cell r="Y433">
            <v>0.43242976849729703</v>
          </cell>
          <cell r="Z433">
            <v>0.93893754459459444</v>
          </cell>
          <cell r="AA433" t="str">
            <v>Triangular</v>
          </cell>
          <cell r="AB433">
            <v>0.21066099999999999</v>
          </cell>
          <cell r="AC433">
            <v>0.773968513999997</v>
          </cell>
          <cell r="AD433">
            <v>1.4746269999999999</v>
          </cell>
          <cell r="AE433" t="str">
            <v>Triangular</v>
          </cell>
          <cell r="AF433">
            <v>0.21066099999999999</v>
          </cell>
          <cell r="AG433">
            <v>0.773968513999997</v>
          </cell>
          <cell r="AH433">
            <v>1.4746269999999999</v>
          </cell>
          <cell r="AI433" t="str">
            <v>Triangular</v>
          </cell>
          <cell r="AJ433">
            <v>0.21066099999999999</v>
          </cell>
          <cell r="AK433">
            <v>0.773968513999997</v>
          </cell>
          <cell r="AL433">
            <v>1.4746269999999999</v>
          </cell>
          <cell r="AM433" t="str">
            <v>Triangular</v>
          </cell>
          <cell r="AN433">
            <v>1.3583636363636364E-2</v>
          </cell>
          <cell r="AO433">
            <v>0.14063180245454557</v>
          </cell>
          <cell r="AP433">
            <v>0.31063590909090905</v>
          </cell>
          <cell r="AQ433" t="str">
            <v>Triangular</v>
          </cell>
          <cell r="AR433">
            <v>1.3583636363636364E-2</v>
          </cell>
          <cell r="AS433">
            <v>0.14063180245454557</v>
          </cell>
          <cell r="AT433">
            <v>0.31063590909090905</v>
          </cell>
          <cell r="AU433" t="str">
            <v>Triangular</v>
          </cell>
          <cell r="AV433">
            <v>1.3583636363636364E-2</v>
          </cell>
          <cell r="AW433">
            <v>0.14063180245454557</v>
          </cell>
          <cell r="AX433">
            <v>0.31063590909090905</v>
          </cell>
          <cell r="AY433" t="str">
            <v>Triangular</v>
          </cell>
          <cell r="AZ433">
            <v>3.8461538461538462E-4</v>
          </cell>
          <cell r="BA433">
            <v>5.1165909846153948E-2</v>
          </cell>
          <cell r="BB433">
            <v>0.1207995076923077</v>
          </cell>
          <cell r="BC433" t="str">
            <v>Triangular</v>
          </cell>
          <cell r="BD433">
            <v>3.8461538461538462E-4</v>
          </cell>
          <cell r="BE433">
            <v>5.1165909846153948E-2</v>
          </cell>
          <cell r="BF433">
            <v>0.1207995076923077</v>
          </cell>
          <cell r="BG433" t="str">
            <v>Triangular</v>
          </cell>
          <cell r="BH433">
            <v>0</v>
          </cell>
          <cell r="BI433">
            <v>6.6118571428570895E-3</v>
          </cell>
          <cell r="BJ433">
            <v>1.7714285714285714E-2</v>
          </cell>
          <cell r="BK433" t="str">
            <v>Triangular</v>
          </cell>
          <cell r="BL433">
            <v>0</v>
          </cell>
          <cell r="BM433">
            <v>1.3147606860000029E-2</v>
          </cell>
          <cell r="BN433">
            <v>3.3097500000000002E-2</v>
          </cell>
          <cell r="BO433" t="str">
            <v>Triangular</v>
          </cell>
          <cell r="BP433">
            <v>0</v>
          </cell>
          <cell r="BQ433">
            <v>1.3147606860000029E-2</v>
          </cell>
          <cell r="BR433">
            <v>3.3097500000000002E-2</v>
          </cell>
          <cell r="BS433" t="str">
            <v>Triangular</v>
          </cell>
          <cell r="BT433">
            <v>0</v>
          </cell>
          <cell r="BU433">
            <v>1.3147606860000029E-2</v>
          </cell>
          <cell r="BV433">
            <v>3.3097500000000002E-2</v>
          </cell>
          <cell r="BW433" t="str">
            <v>Triangular</v>
          </cell>
          <cell r="BX433">
            <v>0</v>
          </cell>
          <cell r="BY433">
            <v>0.21576634374999995</v>
          </cell>
          <cell r="BZ433">
            <v>0.61004999999999998</v>
          </cell>
          <cell r="CA433" t="str">
            <v>Triangular</v>
          </cell>
          <cell r="CB433">
            <v>0</v>
          </cell>
          <cell r="CC433">
            <v>0</v>
          </cell>
          <cell r="CD433">
            <v>0</v>
          </cell>
          <cell r="CE433" t="str">
            <v>Triangular</v>
          </cell>
          <cell r="CF433">
            <v>0</v>
          </cell>
          <cell r="CG433">
            <v>0.60816799368611107</v>
          </cell>
          <cell r="CH433">
            <v>2.4172214138888894</v>
          </cell>
          <cell r="CI433" t="str">
            <v>Triangular</v>
          </cell>
          <cell r="CJ433">
            <v>0</v>
          </cell>
          <cell r="CK433">
            <v>0.60816799368611107</v>
          </cell>
          <cell r="CL433">
            <v>2.4172214138888894</v>
          </cell>
          <cell r="CM433" t="str">
            <v>Triangular</v>
          </cell>
          <cell r="CN433">
            <v>0</v>
          </cell>
          <cell r="CO433">
            <v>8.1850618675000486E-2</v>
          </cell>
          <cell r="CP433">
            <v>0.20488265</v>
          </cell>
          <cell r="CQ433" t="str">
            <v>Triangular</v>
          </cell>
          <cell r="CR433">
            <v>0</v>
          </cell>
          <cell r="CS433">
            <v>8.1850618675000486E-2</v>
          </cell>
          <cell r="CT433">
            <v>0.20488265</v>
          </cell>
          <cell r="CU433" t="str">
            <v>Triangular</v>
          </cell>
          <cell r="CV433">
            <v>0</v>
          </cell>
          <cell r="CW433">
            <v>7.2040075714285582E-3</v>
          </cell>
          <cell r="CX433">
            <v>1.4142142857142857E-2</v>
          </cell>
          <cell r="CY433" t="str">
            <v>Triangular</v>
          </cell>
          <cell r="CZ433">
            <v>0</v>
          </cell>
          <cell r="DA433">
            <v>7.2040075714285582E-3</v>
          </cell>
          <cell r="DB433">
            <v>1.4142142857142857E-2</v>
          </cell>
          <cell r="DC433" t="str">
            <v>Triangular</v>
          </cell>
          <cell r="DD433">
            <v>1.320404E-2</v>
          </cell>
          <cell r="DE433">
            <v>0.18313209622000023</v>
          </cell>
          <cell r="DF433">
            <v>0.50040808000000003</v>
          </cell>
          <cell r="DG433" t="str">
            <v>Triangular</v>
          </cell>
          <cell r="DH433">
            <v>1.320404E-2</v>
          </cell>
          <cell r="DI433">
            <v>0.18313209622000023</v>
          </cell>
          <cell r="DJ433">
            <v>0.50040808000000003</v>
          </cell>
          <cell r="DK433" t="str">
            <v>Triangular</v>
          </cell>
          <cell r="DL433">
            <v>0.66745363999999996</v>
          </cell>
          <cell r="DM433">
            <v>1.3225761054799965</v>
          </cell>
          <cell r="DN433">
            <v>1.9813054800000001</v>
          </cell>
          <cell r="DO433" t="str">
            <v>Triangular</v>
          </cell>
          <cell r="EB433">
            <v>0.30110102042955328</v>
          </cell>
          <cell r="EC433">
            <v>0.59294118238075633</v>
          </cell>
          <cell r="ED433">
            <v>1.0246329148797253</v>
          </cell>
          <cell r="EE433" t="str">
            <v>Triangular</v>
          </cell>
        </row>
        <row r="434">
          <cell r="E434" t="str">
            <v>2_BDfacpip_CH4</v>
          </cell>
          <cell r="F434" t="str">
            <v>metric tonnes</v>
          </cell>
          <cell r="G434" t="e">
            <v>#NAME?</v>
          </cell>
          <cell r="H434">
            <v>77.669449980571429</v>
          </cell>
          <cell r="I434">
            <v>147.87453903472581</v>
          </cell>
          <cell r="J434">
            <v>235.31021928457142</v>
          </cell>
          <cell r="K434" t="str">
            <v>Triangular</v>
          </cell>
          <cell r="L434">
            <v>77.669449980571429</v>
          </cell>
          <cell r="M434">
            <v>147.87453903472581</v>
          </cell>
          <cell r="N434">
            <v>235.31021928457142</v>
          </cell>
          <cell r="O434" t="str">
            <v>Triangular</v>
          </cell>
          <cell r="P434">
            <v>0.38746788114864877</v>
          </cell>
          <cell r="Q434">
            <v>3.8149121104135149</v>
          </cell>
          <cell r="R434">
            <v>8.2561609735135075</v>
          </cell>
          <cell r="S434" t="str">
            <v>Triangular</v>
          </cell>
          <cell r="T434">
            <v>0.38746788114864877</v>
          </cell>
          <cell r="U434">
            <v>3.8149121104135149</v>
          </cell>
          <cell r="V434">
            <v>8.2561609735135075</v>
          </cell>
          <cell r="W434" t="str">
            <v>Triangular</v>
          </cell>
          <cell r="X434">
            <v>0.38746788114864877</v>
          </cell>
          <cell r="Y434">
            <v>3.8149121104135149</v>
          </cell>
          <cell r="Z434">
            <v>8.2561609735135075</v>
          </cell>
          <cell r="AA434" t="str">
            <v>Triangular</v>
          </cell>
          <cell r="AB434">
            <v>1.4989669999999999</v>
          </cell>
          <cell r="AC434">
            <v>5.5072047580000349</v>
          </cell>
          <cell r="AD434">
            <v>10.492769000000001</v>
          </cell>
          <cell r="AE434" t="str">
            <v>Triangular</v>
          </cell>
          <cell r="AF434">
            <v>1.4989669999999999</v>
          </cell>
          <cell r="AG434">
            <v>5.5072047580000349</v>
          </cell>
          <cell r="AH434">
            <v>10.492769000000001</v>
          </cell>
          <cell r="AI434" t="str">
            <v>Triangular</v>
          </cell>
          <cell r="AJ434">
            <v>1.4989669999999999</v>
          </cell>
          <cell r="AK434">
            <v>5.5072047580000349</v>
          </cell>
          <cell r="AL434">
            <v>10.492769000000001</v>
          </cell>
          <cell r="AM434" t="str">
            <v>Triangular</v>
          </cell>
          <cell r="AN434">
            <v>0.13561090909090909</v>
          </cell>
          <cell r="AO434">
            <v>2.6252357061363623</v>
          </cell>
          <cell r="AP434">
            <v>6.2600102272727254</v>
          </cell>
          <cell r="AQ434" t="str">
            <v>Triangular</v>
          </cell>
          <cell r="AR434">
            <v>0.13561090909090909</v>
          </cell>
          <cell r="AS434">
            <v>2.6252357061363623</v>
          </cell>
          <cell r="AT434">
            <v>6.2600102272727254</v>
          </cell>
          <cell r="AU434" t="str">
            <v>Triangular</v>
          </cell>
          <cell r="AV434">
            <v>0.13561090909090909</v>
          </cell>
          <cell r="AW434">
            <v>2.6252357061363623</v>
          </cell>
          <cell r="AX434">
            <v>6.2600102272727254</v>
          </cell>
          <cell r="AY434" t="str">
            <v>Triangular</v>
          </cell>
          <cell r="AZ434">
            <v>5.5384615384615381E-3</v>
          </cell>
          <cell r="BA434">
            <v>0.65998641507692224</v>
          </cell>
          <cell r="BB434">
            <v>1.5563134769230766</v>
          </cell>
          <cell r="BC434" t="str">
            <v>Triangular</v>
          </cell>
          <cell r="BD434">
            <v>5.5384615384615381E-3</v>
          </cell>
          <cell r="BE434">
            <v>0.65998641507692224</v>
          </cell>
          <cell r="BF434">
            <v>1.5563134769230766</v>
          </cell>
          <cell r="BG434" t="str">
            <v>Triangular</v>
          </cell>
          <cell r="BH434">
            <v>0</v>
          </cell>
          <cell r="BI434">
            <v>0.19664942857142681</v>
          </cell>
          <cell r="BJ434">
            <v>0.52685714285714291</v>
          </cell>
          <cell r="BK434" t="str">
            <v>Triangular</v>
          </cell>
          <cell r="BL434">
            <v>0</v>
          </cell>
          <cell r="BM434">
            <v>0.52137863804999396</v>
          </cell>
          <cell r="BN434">
            <v>1.2801775</v>
          </cell>
          <cell r="BO434" t="str">
            <v>Triangular</v>
          </cell>
          <cell r="BP434">
            <v>0</v>
          </cell>
          <cell r="BQ434">
            <v>0.52137863804999396</v>
          </cell>
          <cell r="BR434">
            <v>1.2801775</v>
          </cell>
          <cell r="BS434" t="str">
            <v>Triangular</v>
          </cell>
          <cell r="BT434">
            <v>0</v>
          </cell>
          <cell r="BU434">
            <v>0.52137863804999396</v>
          </cell>
          <cell r="BV434">
            <v>1.2801775</v>
          </cell>
          <cell r="BW434" t="str">
            <v>Triangular</v>
          </cell>
          <cell r="BX434">
            <v>0</v>
          </cell>
          <cell r="BY434">
            <v>2.7991216687499945</v>
          </cell>
          <cell r="BZ434">
            <v>7.9148249999999996</v>
          </cell>
          <cell r="CA434" t="str">
            <v>Triangular</v>
          </cell>
          <cell r="CB434">
            <v>0</v>
          </cell>
          <cell r="CC434">
            <v>0</v>
          </cell>
          <cell r="CD434">
            <v>0</v>
          </cell>
          <cell r="CE434" t="str">
            <v>Triangular</v>
          </cell>
          <cell r="CF434">
            <v>0</v>
          </cell>
          <cell r="CG434">
            <v>28.872845051366653</v>
          </cell>
          <cell r="CH434">
            <v>106.99237905555555</v>
          </cell>
          <cell r="CI434" t="str">
            <v>Triangular</v>
          </cell>
          <cell r="CJ434">
            <v>0</v>
          </cell>
          <cell r="CK434">
            <v>28.872845051366653</v>
          </cell>
          <cell r="CL434">
            <v>106.99237905555555</v>
          </cell>
          <cell r="CM434" t="str">
            <v>Triangular</v>
          </cell>
          <cell r="CN434">
            <v>0</v>
          </cell>
          <cell r="CO434">
            <v>1.170604952449996</v>
          </cell>
          <cell r="CP434">
            <v>2.9301751</v>
          </cell>
          <cell r="CQ434" t="str">
            <v>Triangular</v>
          </cell>
          <cell r="CR434">
            <v>0</v>
          </cell>
          <cell r="CS434">
            <v>1.170604952449996</v>
          </cell>
          <cell r="CT434">
            <v>2.9301751</v>
          </cell>
          <cell r="CU434" t="str">
            <v>Triangular</v>
          </cell>
          <cell r="CV434">
            <v>0.20147220000000002</v>
          </cell>
          <cell r="CW434">
            <v>0.41916112197142896</v>
          </cell>
          <cell r="CX434">
            <v>0.64164671428571418</v>
          </cell>
          <cell r="CY434" t="str">
            <v>Triangular</v>
          </cell>
          <cell r="CZ434">
            <v>0.20147220000000002</v>
          </cell>
          <cell r="DA434">
            <v>0.41916112197142896</v>
          </cell>
          <cell r="DB434">
            <v>0.64164671428571418</v>
          </cell>
          <cell r="DC434" t="str">
            <v>Triangular</v>
          </cell>
          <cell r="DD434">
            <v>9.521157999999999E-2</v>
          </cell>
          <cell r="DE434">
            <v>1.8854730866899971</v>
          </cell>
          <cell r="DF434">
            <v>5.2964231600000007</v>
          </cell>
          <cell r="DG434" t="str">
            <v>Triangular</v>
          </cell>
          <cell r="DH434">
            <v>9.521157999999999E-2</v>
          </cell>
          <cell r="DI434">
            <v>1.8854730866899971</v>
          </cell>
          <cell r="DJ434">
            <v>5.2964231600000007</v>
          </cell>
          <cell r="DK434" t="str">
            <v>Triangular</v>
          </cell>
          <cell r="DL434">
            <v>6.9573966299999999</v>
          </cell>
          <cell r="DM434">
            <v>13.393678810469979</v>
          </cell>
          <cell r="DN434">
            <v>19.517042574749997</v>
          </cell>
          <cell r="DO434" t="str">
            <v>Triangular</v>
          </cell>
          <cell r="EB434">
            <v>24.290526349243986</v>
          </cell>
          <cell r="EC434">
            <v>40.133244994916161</v>
          </cell>
          <cell r="ED434">
            <v>60.721519674304162</v>
          </cell>
          <cell r="EE434" t="str">
            <v>Triangular</v>
          </cell>
        </row>
        <row r="435">
          <cell r="E435" t="str">
            <v>2_BDpig_CO2</v>
          </cell>
          <cell r="F435" t="str">
            <v>metric tonnes</v>
          </cell>
          <cell r="G435" t="e">
            <v>#NAME?</v>
          </cell>
          <cell r="H435">
            <v>7.7594278571428574E-2</v>
          </cell>
          <cell r="I435">
            <v>0.85968551533999982</v>
          </cell>
          <cell r="J435">
            <v>1.8929455374285713</v>
          </cell>
          <cell r="K435" t="str">
            <v>Triangular</v>
          </cell>
          <cell r="L435">
            <v>7.7594278571428574E-2</v>
          </cell>
          <cell r="M435">
            <v>0.85968551533999982</v>
          </cell>
          <cell r="N435">
            <v>1.8929455374285713</v>
          </cell>
          <cell r="O435" t="str">
            <v>Triangular</v>
          </cell>
          <cell r="P435">
            <v>9.2511361486486476E-2</v>
          </cell>
          <cell r="Q435">
            <v>0.44950857293243263</v>
          </cell>
          <cell r="R435">
            <v>1.0194337605405406</v>
          </cell>
          <cell r="S435" t="str">
            <v>Triangular</v>
          </cell>
          <cell r="T435">
            <v>9.2511361486486476E-2</v>
          </cell>
          <cell r="U435">
            <v>0.44950857293243263</v>
          </cell>
          <cell r="V435">
            <v>1.0194337605405406</v>
          </cell>
          <cell r="W435" t="str">
            <v>Triangular</v>
          </cell>
          <cell r="X435">
            <v>9.2511361486486476E-2</v>
          </cell>
          <cell r="Y435">
            <v>0.44950857293243263</v>
          </cell>
          <cell r="Z435">
            <v>1.0194337605405406</v>
          </cell>
          <cell r="AA435" t="str">
            <v>Triangular</v>
          </cell>
          <cell r="AB435">
            <v>2.6559670000000001E-2</v>
          </cell>
          <cell r="AC435">
            <v>0.22461678279000014</v>
          </cell>
          <cell r="AD435">
            <v>0.46438497074999946</v>
          </cell>
          <cell r="AE435" t="str">
            <v>Triangular</v>
          </cell>
          <cell r="AF435">
            <v>2.6559670000000001E-2</v>
          </cell>
          <cell r="AG435">
            <v>0.22461678279000014</v>
          </cell>
          <cell r="AH435">
            <v>0.46438497074999946</v>
          </cell>
          <cell r="AI435" t="str">
            <v>Triangular</v>
          </cell>
          <cell r="AJ435">
            <v>2.6559670000000001E-2</v>
          </cell>
          <cell r="AK435">
            <v>0.22461678279000014</v>
          </cell>
          <cell r="AL435">
            <v>0.46438497074999946</v>
          </cell>
          <cell r="AM435" t="str">
            <v>Triangular</v>
          </cell>
          <cell r="AN435">
            <v>0.18614978181818181</v>
          </cell>
          <cell r="AO435">
            <v>3.060500678609094</v>
          </cell>
          <cell r="AP435">
            <v>5.6299839818181816</v>
          </cell>
          <cell r="AQ435" t="str">
            <v>Triangular</v>
          </cell>
          <cell r="AR435">
            <v>0.18614978181818181</v>
          </cell>
          <cell r="AS435">
            <v>3.060500678609094</v>
          </cell>
          <cell r="AT435">
            <v>5.6299839818181816</v>
          </cell>
          <cell r="AU435" t="str">
            <v>Triangular</v>
          </cell>
          <cell r="AV435">
            <v>0.18614978181818181</v>
          </cell>
          <cell r="AW435">
            <v>3.060500678609094</v>
          </cell>
          <cell r="AX435">
            <v>5.6299839818181816</v>
          </cell>
          <cell r="AY435" t="str">
            <v>Triangular</v>
          </cell>
          <cell r="AZ435">
            <v>0</v>
          </cell>
          <cell r="BA435">
            <v>9.51073538461535E-4</v>
          </cell>
          <cell r="BB435">
            <v>3.3518153846153849E-3</v>
          </cell>
          <cell r="BC435" t="str">
            <v>Triangular</v>
          </cell>
          <cell r="BD435">
            <v>0</v>
          </cell>
          <cell r="BE435">
            <v>9.51073538461535E-4</v>
          </cell>
          <cell r="BF435">
            <v>3.3518153846153849E-3</v>
          </cell>
          <cell r="BG435" t="str">
            <v>Triangular</v>
          </cell>
          <cell r="BH435">
            <v>0</v>
          </cell>
          <cell r="BI435">
            <v>2.5910267099999808E-2</v>
          </cell>
          <cell r="BJ435">
            <v>6.6493414285714286E-2</v>
          </cell>
          <cell r="BK435" t="str">
            <v>Triangular</v>
          </cell>
          <cell r="BL435">
            <v>8.7153000000000003E-4</v>
          </cell>
          <cell r="BM435">
            <v>1.5348974790000013E-2</v>
          </cell>
          <cell r="BN435">
            <v>3.6638218999999979E-2</v>
          </cell>
          <cell r="BO435" t="str">
            <v>Triangular</v>
          </cell>
          <cell r="BP435">
            <v>8.7153000000000003E-4</v>
          </cell>
          <cell r="BQ435">
            <v>1.5348974790000013E-2</v>
          </cell>
          <cell r="BR435">
            <v>3.6638218999999979E-2</v>
          </cell>
          <cell r="BS435" t="str">
            <v>Triangular</v>
          </cell>
          <cell r="BT435">
            <v>8.7153000000000003E-4</v>
          </cell>
          <cell r="BU435">
            <v>1.5348974790000013E-2</v>
          </cell>
          <cell r="BV435">
            <v>3.6638218999999979E-2</v>
          </cell>
          <cell r="BW435" t="str">
            <v>Triangular</v>
          </cell>
          <cell r="BX435">
            <v>1.2908750000000002E-2</v>
          </cell>
          <cell r="BY435">
            <v>0.1347253381499999</v>
          </cell>
          <cell r="BZ435">
            <v>0.28871920000000001</v>
          </cell>
          <cell r="CA435" t="str">
            <v>Triangular</v>
          </cell>
          <cell r="CB435">
            <v>4.7694444444444442E-3</v>
          </cell>
          <cell r="CC435">
            <v>3.2095444444444413E-2</v>
          </cell>
          <cell r="CD435">
            <v>6.6666666666666666E-2</v>
          </cell>
          <cell r="CE435" t="str">
            <v>Triangular</v>
          </cell>
          <cell r="CF435">
            <v>0</v>
          </cell>
          <cell r="CG435">
            <v>3.6722985611111207E-3</v>
          </cell>
          <cell r="CH435">
            <v>1.1132091111111114E-2</v>
          </cell>
          <cell r="CI435" t="str">
            <v>Triangular</v>
          </cell>
          <cell r="CJ435">
            <v>0</v>
          </cell>
          <cell r="CK435">
            <v>3.6722985611111207E-3</v>
          </cell>
          <cell r="CL435">
            <v>1.1132091111111114E-2</v>
          </cell>
          <cell r="CM435" t="str">
            <v>Triangular</v>
          </cell>
          <cell r="CN435">
            <v>0</v>
          </cell>
          <cell r="CO435">
            <v>7.8138604499999858E-3</v>
          </cell>
          <cell r="CP435">
            <v>1.9559099999999999E-2</v>
          </cell>
          <cell r="CQ435" t="str">
            <v>Triangular</v>
          </cell>
          <cell r="CR435">
            <v>0</v>
          </cell>
          <cell r="CS435">
            <v>7.8138604499999858E-3</v>
          </cell>
          <cell r="CT435">
            <v>1.9559099999999999E-2</v>
          </cell>
          <cell r="CU435" t="str">
            <v>Triangular</v>
          </cell>
          <cell r="CV435">
            <v>9.9999999999999992E-2</v>
          </cell>
          <cell r="CW435">
            <v>0.30568041307142901</v>
          </cell>
          <cell r="CX435">
            <v>0.6</v>
          </cell>
          <cell r="CY435" t="str">
            <v>Triangular</v>
          </cell>
          <cell r="CZ435">
            <v>9.9999999999999992E-2</v>
          </cell>
          <cell r="DA435">
            <v>0.30568041307142901</v>
          </cell>
          <cell r="DB435">
            <v>0.6</v>
          </cell>
          <cell r="DC435" t="str">
            <v>Triangular</v>
          </cell>
          <cell r="DD435">
            <v>0.28650051999999998</v>
          </cell>
          <cell r="DE435">
            <v>0.67852151682000106</v>
          </cell>
          <cell r="DF435">
            <v>1.1722519999999998</v>
          </cell>
          <cell r="DG435" t="str">
            <v>Triangular</v>
          </cell>
          <cell r="DH435">
            <v>0.28650051999999998</v>
          </cell>
          <cell r="DI435">
            <v>0.67852151682000106</v>
          </cell>
          <cell r="DJ435">
            <v>1.1722519999999998</v>
          </cell>
          <cell r="DK435" t="str">
            <v>Triangular</v>
          </cell>
          <cell r="DL435">
            <v>5.6350960000000005E-2</v>
          </cell>
          <cell r="DM435">
            <v>0.23333122417999944</v>
          </cell>
          <cell r="DN435">
            <v>0.45625547999999999</v>
          </cell>
          <cell r="DO435" t="str">
            <v>Triangular</v>
          </cell>
          <cell r="EB435">
            <v>0.26398959305841924</v>
          </cell>
          <cell r="EC435">
            <v>0.44859835245120205</v>
          </cell>
          <cell r="ED435">
            <v>0.66982210650343643</v>
          </cell>
          <cell r="EE435" t="str">
            <v>Triangular</v>
          </cell>
        </row>
        <row r="436">
          <cell r="E436" t="str">
            <v>2_BDpig_CH4</v>
          </cell>
          <cell r="F436" t="str">
            <v>metric tonnes</v>
          </cell>
          <cell r="G436" t="e">
            <v>#NAME?</v>
          </cell>
          <cell r="H436">
            <v>18.474744511071425</v>
          </cell>
          <cell r="I436">
            <v>107.24888624598285</v>
          </cell>
          <cell r="J436">
            <v>225.3384981580715</v>
          </cell>
          <cell r="K436" t="str">
            <v>Triangular</v>
          </cell>
          <cell r="L436">
            <v>18.474744511071425</v>
          </cell>
          <cell r="M436">
            <v>107.24888624598285</v>
          </cell>
          <cell r="N436">
            <v>225.3384981580715</v>
          </cell>
          <cell r="O436" t="str">
            <v>Triangular</v>
          </cell>
          <cell r="P436">
            <v>1.8245212038513519</v>
          </cell>
          <cell r="Q436">
            <v>6.5862717526729631</v>
          </cell>
          <cell r="R436">
            <v>13.913209351351354</v>
          </cell>
          <cell r="S436" t="str">
            <v>Triangular</v>
          </cell>
          <cell r="T436">
            <v>1.8245212038513519</v>
          </cell>
          <cell r="U436">
            <v>6.5862717526729631</v>
          </cell>
          <cell r="V436">
            <v>13.913209351351354</v>
          </cell>
          <cell r="W436" t="str">
            <v>Triangular</v>
          </cell>
          <cell r="X436">
            <v>1.8245212038513519</v>
          </cell>
          <cell r="Y436">
            <v>6.5862717526729631</v>
          </cell>
          <cell r="Z436">
            <v>13.913209351351354</v>
          </cell>
          <cell r="AA436" t="str">
            <v>Triangular</v>
          </cell>
          <cell r="AB436">
            <v>0.55602446999999999</v>
          </cell>
          <cell r="AC436">
            <v>3.0195064756799921</v>
          </cell>
          <cell r="AD436">
            <v>5.3492385112499985</v>
          </cell>
          <cell r="AE436" t="str">
            <v>Triangular</v>
          </cell>
          <cell r="AF436">
            <v>0.55602446999999999</v>
          </cell>
          <cell r="AG436">
            <v>3.0195064756799921</v>
          </cell>
          <cell r="AH436">
            <v>5.3492385112499985</v>
          </cell>
          <cell r="AI436" t="str">
            <v>Triangular</v>
          </cell>
          <cell r="AJ436">
            <v>0.55602446999999999</v>
          </cell>
          <cell r="AK436">
            <v>3.0195064756799921</v>
          </cell>
          <cell r="AL436">
            <v>5.3492385112499985</v>
          </cell>
          <cell r="AM436" t="str">
            <v>Triangular</v>
          </cell>
          <cell r="AN436">
            <v>4.0715765818181815</v>
          </cell>
          <cell r="AO436">
            <v>32.971618772981884</v>
          </cell>
          <cell r="AP436">
            <v>59.847242836363627</v>
          </cell>
          <cell r="AQ436" t="str">
            <v>Triangular</v>
          </cell>
          <cell r="AR436">
            <v>4.0715765818181815</v>
          </cell>
          <cell r="AS436">
            <v>32.971618772981884</v>
          </cell>
          <cell r="AT436">
            <v>59.847242836363627</v>
          </cell>
          <cell r="AU436" t="str">
            <v>Triangular</v>
          </cell>
          <cell r="AV436">
            <v>4.0715765818181815</v>
          </cell>
          <cell r="AW436">
            <v>32.971618772981884</v>
          </cell>
          <cell r="AX436">
            <v>59.847242836363627</v>
          </cell>
          <cell r="AY436" t="str">
            <v>Triangular</v>
          </cell>
          <cell r="AZ436">
            <v>0</v>
          </cell>
          <cell r="BA436">
            <v>9.7523329999999707E-3</v>
          </cell>
          <cell r="BB436">
            <v>3.3807492307692311E-2</v>
          </cell>
          <cell r="BC436" t="str">
            <v>Triangular</v>
          </cell>
          <cell r="BD436">
            <v>0</v>
          </cell>
          <cell r="BE436">
            <v>9.7523329999999707E-3</v>
          </cell>
          <cell r="BF436">
            <v>3.3807492307692311E-2</v>
          </cell>
          <cell r="BG436" t="str">
            <v>Triangular</v>
          </cell>
          <cell r="BH436">
            <v>0</v>
          </cell>
          <cell r="BI436">
            <v>0.83017942810000067</v>
          </cell>
          <cell r="BJ436">
            <v>2.1304861285714289</v>
          </cell>
          <cell r="BK436" t="str">
            <v>Triangular</v>
          </cell>
          <cell r="BL436">
            <v>8.9711355000000007E-2</v>
          </cell>
          <cell r="BM436">
            <v>0.93909231221500156</v>
          </cell>
          <cell r="BN436">
            <v>2.2049790649999998</v>
          </cell>
          <cell r="BO436" t="str">
            <v>Triangular</v>
          </cell>
          <cell r="BP436">
            <v>8.9711355000000007E-2</v>
          </cell>
          <cell r="BQ436">
            <v>0.93909231221500156</v>
          </cell>
          <cell r="BR436">
            <v>2.2049790649999998</v>
          </cell>
          <cell r="BS436" t="str">
            <v>Triangular</v>
          </cell>
          <cell r="BT436">
            <v>8.9711355000000007E-2</v>
          </cell>
          <cell r="BU436">
            <v>0.93909231221500156</v>
          </cell>
          <cell r="BV436">
            <v>2.2049790649999998</v>
          </cell>
          <cell r="BW436" t="str">
            <v>Triangular</v>
          </cell>
          <cell r="BX436">
            <v>0.25436874999999998</v>
          </cell>
          <cell r="BY436">
            <v>4.2350663954999952</v>
          </cell>
          <cell r="BZ436">
            <v>10.818551874999997</v>
          </cell>
          <cell r="CA436" t="str">
            <v>Triangular</v>
          </cell>
          <cell r="CB436">
            <v>0.10097222222222221</v>
          </cell>
          <cell r="CC436">
            <v>0.63516666666666843</v>
          </cell>
          <cell r="CD436">
            <v>1.3133333333333335</v>
          </cell>
          <cell r="CE436" t="str">
            <v>Triangular</v>
          </cell>
          <cell r="CF436">
            <v>0</v>
          </cell>
          <cell r="CG436">
            <v>0.1199238272916668</v>
          </cell>
          <cell r="CH436">
            <v>0.30130900277777778</v>
          </cell>
          <cell r="CI436" t="str">
            <v>Triangular</v>
          </cell>
          <cell r="CJ436">
            <v>0</v>
          </cell>
          <cell r="CK436">
            <v>0.1199238272916668</v>
          </cell>
          <cell r="CL436">
            <v>0.30130900277777778</v>
          </cell>
          <cell r="CM436" t="str">
            <v>Triangular</v>
          </cell>
          <cell r="CN436">
            <v>0</v>
          </cell>
          <cell r="CO436">
            <v>0.11175165559999875</v>
          </cell>
          <cell r="CP436">
            <v>0.2797288</v>
          </cell>
          <cell r="CQ436" t="str">
            <v>Triangular</v>
          </cell>
          <cell r="CR436">
            <v>0</v>
          </cell>
          <cell r="CS436">
            <v>0.11175165559999875</v>
          </cell>
          <cell r="CT436">
            <v>0.2797288</v>
          </cell>
          <cell r="CU436" t="str">
            <v>Triangular</v>
          </cell>
          <cell r="CV436">
            <v>3.9457142857142857</v>
          </cell>
          <cell r="CW436">
            <v>12.125588354285679</v>
          </cell>
          <cell r="CX436">
            <v>23.674285714285713</v>
          </cell>
          <cell r="CY436" t="str">
            <v>Triangular</v>
          </cell>
          <cell r="CZ436">
            <v>3.9457142857142857</v>
          </cell>
          <cell r="DA436">
            <v>12.125588354285679</v>
          </cell>
          <cell r="DB436">
            <v>23.674285714285713</v>
          </cell>
          <cell r="DC436" t="str">
            <v>Triangular</v>
          </cell>
          <cell r="DD436">
            <v>2.51023956</v>
          </cell>
          <cell r="DE436">
            <v>6.05084384308</v>
          </cell>
          <cell r="DF436">
            <v>11.259606959999999</v>
          </cell>
          <cell r="DG436" t="str">
            <v>Triangular</v>
          </cell>
          <cell r="DH436">
            <v>2.51023956</v>
          </cell>
          <cell r="DI436">
            <v>6.05084384308</v>
          </cell>
          <cell r="DJ436">
            <v>11.259606959999999</v>
          </cell>
          <cell r="DK436" t="str">
            <v>Triangular</v>
          </cell>
          <cell r="DL436">
            <v>0.51557772000000002</v>
          </cell>
          <cell r="DM436">
            <v>2.7973639760100029</v>
          </cell>
          <cell r="DN436">
            <v>5.7583788599999988</v>
          </cell>
          <cell r="DO436" t="str">
            <v>Triangular</v>
          </cell>
          <cell r="EB436">
            <v>10.481637930738831</v>
          </cell>
          <cell r="EC436">
            <v>26.052907917554286</v>
          </cell>
          <cell r="ED436">
            <v>45.979252693762888</v>
          </cell>
          <cell r="EE436" t="str">
            <v>Triangular</v>
          </cell>
        </row>
        <row r="437">
          <cell r="E437" t="str">
            <v>2_BDpipe_CO2</v>
          </cell>
          <cell r="F437" t="str">
            <v>metric tonnes</v>
          </cell>
          <cell r="G437" t="e">
            <v>#NAME?</v>
          </cell>
          <cell r="H437">
            <v>0.18942674935714282</v>
          </cell>
          <cell r="I437">
            <v>0.41236924155999977</v>
          </cell>
          <cell r="J437">
            <v>0.66801520242857138</v>
          </cell>
          <cell r="K437" t="str">
            <v>Triangular</v>
          </cell>
          <cell r="L437">
            <v>0.18942674935714282</v>
          </cell>
          <cell r="M437">
            <v>0.41236924155999977</v>
          </cell>
          <cell r="N437">
            <v>0.66801520242857138</v>
          </cell>
          <cell r="O437" t="str">
            <v>Triangular</v>
          </cell>
          <cell r="P437">
            <v>3.3909692818243244</v>
          </cell>
          <cell r="Q437">
            <v>9.4436194593351335</v>
          </cell>
          <cell r="R437">
            <v>16.159398686824314</v>
          </cell>
          <cell r="S437" t="str">
            <v>Triangular</v>
          </cell>
          <cell r="T437">
            <v>3.3909692818243244</v>
          </cell>
          <cell r="U437">
            <v>9.4436194593351335</v>
          </cell>
          <cell r="V437">
            <v>16.159398686824314</v>
          </cell>
          <cell r="W437" t="str">
            <v>Triangular</v>
          </cell>
          <cell r="X437">
            <v>3.3909692818243244</v>
          </cell>
          <cell r="Y437">
            <v>9.4436194593351335</v>
          </cell>
          <cell r="Z437">
            <v>16.159398686824314</v>
          </cell>
          <cell r="AA437" t="str">
            <v>Triangular</v>
          </cell>
          <cell r="AB437">
            <v>2.5668259999999998</v>
          </cell>
          <cell r="AC437">
            <v>9.4305187240000716</v>
          </cell>
          <cell r="AD437">
            <v>17.967782</v>
          </cell>
          <cell r="AE437" t="str">
            <v>Triangular</v>
          </cell>
          <cell r="AF437">
            <v>2.5668259999999998</v>
          </cell>
          <cell r="AG437">
            <v>9.4305187240000716</v>
          </cell>
          <cell r="AH437">
            <v>17.967782</v>
          </cell>
          <cell r="AI437" t="str">
            <v>Triangular</v>
          </cell>
          <cell r="AJ437">
            <v>2.5668259999999998</v>
          </cell>
          <cell r="AK437">
            <v>9.4305187240000716</v>
          </cell>
          <cell r="AL437">
            <v>17.967782</v>
          </cell>
          <cell r="AM437" t="str">
            <v>Triangular</v>
          </cell>
          <cell r="AN437">
            <v>2.454545454545454E-3</v>
          </cell>
          <cell r="AO437">
            <v>16.866132403509091</v>
          </cell>
          <cell r="AP437">
            <v>44.44010545454546</v>
          </cell>
          <cell r="AQ437" t="str">
            <v>Triangular</v>
          </cell>
          <cell r="AR437">
            <v>2.454545454545454E-3</v>
          </cell>
          <cell r="AS437">
            <v>16.866132403509091</v>
          </cell>
          <cell r="AT437">
            <v>44.44010545454546</v>
          </cell>
          <cell r="AU437" t="str">
            <v>Triangular</v>
          </cell>
          <cell r="AV437">
            <v>2.454545454545454E-3</v>
          </cell>
          <cell r="AW437">
            <v>16.866132403509091</v>
          </cell>
          <cell r="AX437">
            <v>44.44010545454546</v>
          </cell>
          <cell r="AY437" t="str">
            <v>Triangular</v>
          </cell>
          <cell r="AZ437">
            <v>0</v>
          </cell>
          <cell r="BA437">
            <v>1.5496546153846217E-5</v>
          </cell>
          <cell r="BB437">
            <v>4.3407692307692307E-5</v>
          </cell>
          <cell r="BC437" t="str">
            <v>Triangular</v>
          </cell>
          <cell r="BD437">
            <v>0</v>
          </cell>
          <cell r="BE437">
            <v>1.5496546153846217E-5</v>
          </cell>
          <cell r="BF437">
            <v>4.3407692307692307E-5</v>
          </cell>
          <cell r="BG437" t="str">
            <v>Triangular</v>
          </cell>
          <cell r="BH437">
            <v>0</v>
          </cell>
          <cell r="BI437">
            <v>1.8119984300000152E-2</v>
          </cell>
          <cell r="BJ437">
            <v>4.6501242857142855E-2</v>
          </cell>
          <cell r="BK437" t="str">
            <v>Triangular</v>
          </cell>
          <cell r="BL437">
            <v>0</v>
          </cell>
          <cell r="BM437">
            <v>0.95997523681499974</v>
          </cell>
          <cell r="BN437">
            <v>2.4009149999999999</v>
          </cell>
          <cell r="BO437" t="str">
            <v>Triangular</v>
          </cell>
          <cell r="BP437">
            <v>0</v>
          </cell>
          <cell r="BQ437">
            <v>0.95997523681499974</v>
          </cell>
          <cell r="BR437">
            <v>2.4009149999999999</v>
          </cell>
          <cell r="BS437" t="str">
            <v>Triangular</v>
          </cell>
          <cell r="BT437">
            <v>0</v>
          </cell>
          <cell r="BU437">
            <v>0.95997523681499974</v>
          </cell>
          <cell r="BV437">
            <v>2.4009149999999999</v>
          </cell>
          <cell r="BW437" t="str">
            <v>Triangular</v>
          </cell>
          <cell r="BX437">
            <v>0</v>
          </cell>
          <cell r="BY437">
            <v>0</v>
          </cell>
          <cell r="BZ437">
            <v>0</v>
          </cell>
          <cell r="CA437" t="str">
            <v>Triangular</v>
          </cell>
          <cell r="CB437">
            <v>0</v>
          </cell>
          <cell r="CC437">
            <v>0</v>
          </cell>
          <cell r="CD437">
            <v>0</v>
          </cell>
          <cell r="CE437" t="str">
            <v>Triangular</v>
          </cell>
          <cell r="CF437">
            <v>0</v>
          </cell>
          <cell r="CG437">
            <v>3.8993034351527549</v>
          </cell>
          <cell r="CH437">
            <v>9.6268138888888899</v>
          </cell>
          <cell r="CI437" t="str">
            <v>Triangular</v>
          </cell>
          <cell r="CJ437">
            <v>0</v>
          </cell>
          <cell r="CK437">
            <v>3.8993034351527549</v>
          </cell>
          <cell r="CL437">
            <v>9.6268138888888899</v>
          </cell>
          <cell r="CM437" t="str">
            <v>Triangular</v>
          </cell>
          <cell r="CN437">
            <v>0</v>
          </cell>
          <cell r="CO437">
            <v>0</v>
          </cell>
          <cell r="CP437">
            <v>0</v>
          </cell>
          <cell r="CQ437" t="str">
            <v>Triangular</v>
          </cell>
          <cell r="CR437">
            <v>0</v>
          </cell>
          <cell r="CS437">
            <v>0</v>
          </cell>
          <cell r="CT437">
            <v>0</v>
          </cell>
          <cell r="CU437" t="str">
            <v>Triangular</v>
          </cell>
          <cell r="CV437">
            <v>1.342857142857143</v>
          </cell>
          <cell r="CW437">
            <v>4.1064042742142917</v>
          </cell>
          <cell r="CX437">
            <v>8.0571428571428569</v>
          </cell>
          <cell r="CY437" t="str">
            <v>Triangular</v>
          </cell>
          <cell r="CZ437">
            <v>1.342857142857143</v>
          </cell>
          <cell r="DA437">
            <v>4.1064042742142917</v>
          </cell>
          <cell r="DB437">
            <v>8.0571428571428569</v>
          </cell>
          <cell r="DC437" t="str">
            <v>Triangular</v>
          </cell>
          <cell r="DD437">
            <v>0.83360544000000003</v>
          </cell>
          <cell r="DE437">
            <v>7.9295950627199874</v>
          </cell>
          <cell r="DF437">
            <v>20.738210880000004</v>
          </cell>
          <cell r="DG437" t="str">
            <v>Triangular</v>
          </cell>
          <cell r="DH437">
            <v>0.83360544000000003</v>
          </cell>
          <cell r="DI437">
            <v>7.9295950627199874</v>
          </cell>
          <cell r="DJ437">
            <v>20.738210880000004</v>
          </cell>
          <cell r="DK437" t="str">
            <v>Triangular</v>
          </cell>
          <cell r="DL437">
            <v>2.7069099999999999E-3</v>
          </cell>
          <cell r="DM437">
            <v>9.5938718699999422E-3</v>
          </cell>
          <cell r="DN437">
            <v>1.8948370000000003E-2</v>
          </cell>
          <cell r="DO437" t="str">
            <v>Triangular</v>
          </cell>
          <cell r="EB437">
            <v>2.0580620143642614</v>
          </cell>
          <cell r="EC437">
            <v>3.6452282991756051</v>
          </cell>
          <cell r="ED437">
            <v>5.5201400009364239</v>
          </cell>
          <cell r="EE437" t="str">
            <v>Triangular</v>
          </cell>
        </row>
        <row r="438">
          <cell r="E438" t="str">
            <v>2_BDpipe_CH4</v>
          </cell>
          <cell r="F438" t="str">
            <v>metric tonnes</v>
          </cell>
          <cell r="G438" t="e">
            <v>#NAME?</v>
          </cell>
          <cell r="H438">
            <v>45.514029920285715</v>
          </cell>
          <cell r="I438">
            <v>80.094773978254224</v>
          </cell>
          <cell r="J438">
            <v>117.15809939028568</v>
          </cell>
          <cell r="K438" t="str">
            <v>Triangular</v>
          </cell>
          <cell r="L438">
            <v>45.514029920285715</v>
          </cell>
          <cell r="M438">
            <v>80.094773978254224</v>
          </cell>
          <cell r="N438">
            <v>117.15809939028568</v>
          </cell>
          <cell r="O438" t="str">
            <v>Triangular</v>
          </cell>
          <cell r="P438">
            <v>32.920992721689188</v>
          </cell>
          <cell r="Q438">
            <v>89.51254992641627</v>
          </cell>
          <cell r="R438">
            <v>148.60850781655395</v>
          </cell>
          <cell r="S438" t="str">
            <v>Triangular</v>
          </cell>
          <cell r="T438">
            <v>32.920992721689188</v>
          </cell>
          <cell r="U438">
            <v>89.51254992641627</v>
          </cell>
          <cell r="V438">
            <v>148.60850781655395</v>
          </cell>
          <cell r="W438" t="str">
            <v>Triangular</v>
          </cell>
          <cell r="X438">
            <v>32.920992721689188</v>
          </cell>
          <cell r="Y438">
            <v>89.51254992641627</v>
          </cell>
          <cell r="Z438">
            <v>148.60850781655395</v>
          </cell>
          <cell r="AA438" t="str">
            <v>Triangular</v>
          </cell>
          <cell r="AB438">
            <v>18.264323999999998</v>
          </cell>
          <cell r="AC438">
            <v>67.103126376000318</v>
          </cell>
          <cell r="AD438">
            <v>127.850268</v>
          </cell>
          <cell r="AE438" t="str">
            <v>Triangular</v>
          </cell>
          <cell r="AF438">
            <v>18.264323999999998</v>
          </cell>
          <cell r="AG438">
            <v>67.103126376000318</v>
          </cell>
          <cell r="AH438">
            <v>127.850268</v>
          </cell>
          <cell r="AI438" t="str">
            <v>Triangular</v>
          </cell>
          <cell r="AJ438">
            <v>18.264323999999998</v>
          </cell>
          <cell r="AK438">
            <v>67.103126376000318</v>
          </cell>
          <cell r="AL438">
            <v>127.850268</v>
          </cell>
          <cell r="AM438" t="str">
            <v>Triangular</v>
          </cell>
          <cell r="AN438">
            <v>3.736363636363637E-2</v>
          </cell>
          <cell r="AO438">
            <v>168.51157016934519</v>
          </cell>
          <cell r="AP438">
            <v>443.69685818181819</v>
          </cell>
          <cell r="AQ438" t="str">
            <v>Triangular</v>
          </cell>
          <cell r="AR438">
            <v>3.736363636363637E-2</v>
          </cell>
          <cell r="AS438">
            <v>168.51157016934519</v>
          </cell>
          <cell r="AT438">
            <v>443.69685818181819</v>
          </cell>
          <cell r="AU438" t="str">
            <v>Triangular</v>
          </cell>
          <cell r="AV438">
            <v>3.736363636363637E-2</v>
          </cell>
          <cell r="AW438">
            <v>168.51157016934519</v>
          </cell>
          <cell r="AX438">
            <v>443.69685818181819</v>
          </cell>
          <cell r="AY438" t="str">
            <v>Triangular</v>
          </cell>
          <cell r="AZ438">
            <v>0</v>
          </cell>
          <cell r="BA438">
            <v>5.4741281538461632E-4</v>
          </cell>
          <cell r="BB438">
            <v>1.5333692307692307E-3</v>
          </cell>
          <cell r="BC438" t="str">
            <v>Triangular</v>
          </cell>
          <cell r="BD438">
            <v>0</v>
          </cell>
          <cell r="BE438">
            <v>5.4741281538461632E-4</v>
          </cell>
          <cell r="BF438">
            <v>1.5333692307692307E-3</v>
          </cell>
          <cell r="BG438" t="str">
            <v>Triangular</v>
          </cell>
          <cell r="BH438">
            <v>0</v>
          </cell>
          <cell r="BI438">
            <v>0.58057414730000123</v>
          </cell>
          <cell r="BJ438">
            <v>1.4899251000000002</v>
          </cell>
          <cell r="BK438" t="str">
            <v>Triangular</v>
          </cell>
          <cell r="BL438">
            <v>0</v>
          </cell>
          <cell r="BM438">
            <v>38.465085598225023</v>
          </cell>
          <cell r="BN438">
            <v>92.869372499999997</v>
          </cell>
          <cell r="BO438" t="str">
            <v>Triangular</v>
          </cell>
          <cell r="BP438">
            <v>0</v>
          </cell>
          <cell r="BQ438">
            <v>38.465085598225023</v>
          </cell>
          <cell r="BR438">
            <v>92.869372499999997</v>
          </cell>
          <cell r="BS438" t="str">
            <v>Triangular</v>
          </cell>
          <cell r="BT438">
            <v>0</v>
          </cell>
          <cell r="BU438">
            <v>38.465085598225023</v>
          </cell>
          <cell r="BV438">
            <v>92.869372499999997</v>
          </cell>
          <cell r="BW438" t="str">
            <v>Triangular</v>
          </cell>
          <cell r="BX438">
            <v>0</v>
          </cell>
          <cell r="BY438">
            <v>0</v>
          </cell>
          <cell r="BZ438">
            <v>0</v>
          </cell>
          <cell r="CA438" t="str">
            <v>Triangular</v>
          </cell>
          <cell r="CB438">
            <v>0</v>
          </cell>
          <cell r="CC438">
            <v>0</v>
          </cell>
          <cell r="CD438">
            <v>0</v>
          </cell>
          <cell r="CE438" t="str">
            <v>Triangular</v>
          </cell>
          <cell r="CF438">
            <v>0</v>
          </cell>
          <cell r="CG438">
            <v>201.1504607254104</v>
          </cell>
          <cell r="CH438">
            <v>504.34769305555557</v>
          </cell>
          <cell r="CI438" t="str">
            <v>Triangular</v>
          </cell>
          <cell r="CJ438">
            <v>0</v>
          </cell>
          <cell r="CK438">
            <v>201.1504607254104</v>
          </cell>
          <cell r="CL438">
            <v>504.34769305555557</v>
          </cell>
          <cell r="CM438" t="str">
            <v>Triangular</v>
          </cell>
          <cell r="CN438">
            <v>0</v>
          </cell>
          <cell r="CO438">
            <v>0</v>
          </cell>
          <cell r="CP438">
            <v>0</v>
          </cell>
          <cell r="CQ438" t="str">
            <v>Triangular</v>
          </cell>
          <cell r="CR438">
            <v>0</v>
          </cell>
          <cell r="CS438">
            <v>0</v>
          </cell>
          <cell r="CT438">
            <v>0</v>
          </cell>
          <cell r="CU438" t="str">
            <v>Triangular</v>
          </cell>
          <cell r="CV438">
            <v>55.107142857142854</v>
          </cell>
          <cell r="CW438">
            <v>168.32056809564276</v>
          </cell>
          <cell r="CX438">
            <v>330.64285714285717</v>
          </cell>
          <cell r="CY438" t="str">
            <v>Triangular</v>
          </cell>
          <cell r="CZ438">
            <v>55.107142857142854</v>
          </cell>
          <cell r="DA438">
            <v>168.32056809564276</v>
          </cell>
          <cell r="DB438">
            <v>330.64285714285717</v>
          </cell>
          <cell r="DC438" t="str">
            <v>Triangular</v>
          </cell>
          <cell r="DD438">
            <v>6.0109567799999999</v>
          </cell>
          <cell r="DE438">
            <v>79.715704305390034</v>
          </cell>
          <cell r="DF438">
            <v>216.87991356000003</v>
          </cell>
          <cell r="DG438" t="str">
            <v>Triangular</v>
          </cell>
          <cell r="DH438">
            <v>6.0109567799999999</v>
          </cell>
          <cell r="DI438">
            <v>79.715704305390034</v>
          </cell>
          <cell r="DJ438">
            <v>216.87991356000003</v>
          </cell>
          <cell r="DK438" t="str">
            <v>Triangular</v>
          </cell>
          <cell r="DL438">
            <v>2.476658E-2</v>
          </cell>
          <cell r="DM438">
            <v>8.8658139760000143E-2</v>
          </cell>
          <cell r="DN438">
            <v>0.17336606000000002</v>
          </cell>
          <cell r="DO438" t="str">
            <v>Triangular</v>
          </cell>
          <cell r="EB438">
            <v>49.782547135463929</v>
          </cell>
          <cell r="EC438">
            <v>93.644884988616027</v>
          </cell>
          <cell r="ED438">
            <v>146.89046372435564</v>
          </cell>
          <cell r="EE438" t="str">
            <v>Triangular</v>
          </cell>
        </row>
        <row r="439">
          <cell r="E439" t="str">
            <v>2_BDscrub_CO2</v>
          </cell>
          <cell r="F439" t="str">
            <v>metric tonnes</v>
          </cell>
          <cell r="G439" t="e">
            <v>#NAME?</v>
          </cell>
          <cell r="H439">
            <v>2.2217439999999998E-2</v>
          </cell>
          <cell r="I439">
            <v>0.21844970620285795</v>
          </cell>
          <cell r="J439">
            <v>0.48318565714285699</v>
          </cell>
          <cell r="K439" t="str">
            <v>Triangular</v>
          </cell>
          <cell r="L439">
            <v>2.2217439999999998E-2</v>
          </cell>
          <cell r="M439">
            <v>0.21844970620285795</v>
          </cell>
          <cell r="N439">
            <v>0.48318565714285699</v>
          </cell>
          <cell r="O439" t="str">
            <v>Triangular</v>
          </cell>
          <cell r="P439">
            <v>5.4345945945945945E-5</v>
          </cell>
          <cell r="Q439">
            <v>3.3821137275675574E-2</v>
          </cell>
          <cell r="R439">
            <v>0.20430815135135133</v>
          </cell>
          <cell r="S439" t="str">
            <v>Triangular</v>
          </cell>
          <cell r="T439">
            <v>5.4345945945945945E-5</v>
          </cell>
          <cell r="U439">
            <v>3.3821137275675574E-2</v>
          </cell>
          <cell r="V439">
            <v>0.20430815135135133</v>
          </cell>
          <cell r="W439" t="str">
            <v>Triangular</v>
          </cell>
          <cell r="X439">
            <v>5.4345945945945945E-5</v>
          </cell>
          <cell r="Y439">
            <v>3.3821137275675574E-2</v>
          </cell>
          <cell r="Z439">
            <v>0.20430815135135133</v>
          </cell>
          <cell r="AA439" t="str">
            <v>Triangular</v>
          </cell>
          <cell r="AB439">
            <v>0</v>
          </cell>
          <cell r="AC439">
            <v>0</v>
          </cell>
          <cell r="AD439">
            <v>0</v>
          </cell>
          <cell r="AE439" t="str">
            <v>Triangular</v>
          </cell>
          <cell r="AF439">
            <v>0</v>
          </cell>
          <cell r="AG439">
            <v>0</v>
          </cell>
          <cell r="AH439">
            <v>0</v>
          </cell>
          <cell r="AI439" t="str">
            <v>Triangular</v>
          </cell>
          <cell r="AJ439">
            <v>0</v>
          </cell>
          <cell r="AK439">
            <v>0</v>
          </cell>
          <cell r="AL439">
            <v>0</v>
          </cell>
          <cell r="AM439" t="str">
            <v>Triangular</v>
          </cell>
          <cell r="AN439">
            <v>0</v>
          </cell>
          <cell r="AO439">
            <v>0</v>
          </cell>
          <cell r="AP439">
            <v>0</v>
          </cell>
          <cell r="AQ439" t="str">
            <v>Triangular</v>
          </cell>
          <cell r="AR439">
            <v>0</v>
          </cell>
          <cell r="AS439">
            <v>0</v>
          </cell>
          <cell r="AT439">
            <v>0</v>
          </cell>
          <cell r="AU439" t="str">
            <v>Triangular</v>
          </cell>
          <cell r="AV439">
            <v>0</v>
          </cell>
          <cell r="AW439">
            <v>0</v>
          </cell>
          <cell r="AX439">
            <v>0</v>
          </cell>
          <cell r="AY439" t="str">
            <v>Triangular</v>
          </cell>
          <cell r="AZ439">
            <v>0</v>
          </cell>
          <cell r="BA439">
            <v>1.9365237230769285E-3</v>
          </cell>
          <cell r="BB439">
            <v>5.3913692307692301E-3</v>
          </cell>
          <cell r="BC439" t="str">
            <v>Triangular</v>
          </cell>
          <cell r="BD439">
            <v>0</v>
          </cell>
          <cell r="BE439">
            <v>1.9365237230769285E-3</v>
          </cell>
          <cell r="BF439">
            <v>5.3913692307692301E-3</v>
          </cell>
          <cell r="BG439" t="str">
            <v>Triangular</v>
          </cell>
          <cell r="BH439">
            <v>0</v>
          </cell>
          <cell r="BI439">
            <v>0</v>
          </cell>
          <cell r="BJ439">
            <v>0</v>
          </cell>
          <cell r="BK439" t="str">
            <v>Triangular</v>
          </cell>
          <cell r="BL439">
            <v>0</v>
          </cell>
          <cell r="BM439">
            <v>0</v>
          </cell>
          <cell r="BN439">
            <v>0</v>
          </cell>
          <cell r="BO439" t="str">
            <v>Triangular</v>
          </cell>
          <cell r="BP439">
            <v>0</v>
          </cell>
          <cell r="BQ439">
            <v>0</v>
          </cell>
          <cell r="BR439">
            <v>0</v>
          </cell>
          <cell r="BS439" t="str">
            <v>Triangular</v>
          </cell>
          <cell r="BT439">
            <v>0</v>
          </cell>
          <cell r="BU439">
            <v>0</v>
          </cell>
          <cell r="BV439">
            <v>0</v>
          </cell>
          <cell r="BW439" t="str">
            <v>Triangular</v>
          </cell>
          <cell r="BX439">
            <v>0</v>
          </cell>
          <cell r="BY439">
            <v>0</v>
          </cell>
          <cell r="BZ439">
            <v>0</v>
          </cell>
          <cell r="CA439" t="str">
            <v>Triangular</v>
          </cell>
          <cell r="CB439">
            <v>0</v>
          </cell>
          <cell r="CC439">
            <v>0</v>
          </cell>
          <cell r="CD439">
            <v>0</v>
          </cell>
          <cell r="CE439" t="str">
            <v>Triangular</v>
          </cell>
          <cell r="CF439">
            <v>9.2151043680555586E-2</v>
          </cell>
          <cell r="CG439">
            <v>0.14420760534166679</v>
          </cell>
          <cell r="CH439">
            <v>0.1989438472222223</v>
          </cell>
          <cell r="CI439" t="str">
            <v>Triangular</v>
          </cell>
          <cell r="CJ439">
            <v>9.2151043680555586E-2</v>
          </cell>
          <cell r="CK439">
            <v>0.14420760534166679</v>
          </cell>
          <cell r="CL439">
            <v>0.1989438472222223</v>
          </cell>
          <cell r="CM439" t="str">
            <v>Triangular</v>
          </cell>
          <cell r="CN439">
            <v>0</v>
          </cell>
          <cell r="CO439">
            <v>0</v>
          </cell>
          <cell r="CP439">
            <v>0</v>
          </cell>
          <cell r="CQ439" t="str">
            <v>Triangular</v>
          </cell>
          <cell r="CR439">
            <v>0</v>
          </cell>
          <cell r="CS439">
            <v>0</v>
          </cell>
          <cell r="CT439">
            <v>0</v>
          </cell>
          <cell r="CU439" t="str">
            <v>Triangular</v>
          </cell>
          <cell r="CV439">
            <v>0</v>
          </cell>
          <cell r="CW439">
            <v>9.2641667142856834E-4</v>
          </cell>
          <cell r="CX439">
            <v>1.818642857142857E-3</v>
          </cell>
          <cell r="CY439" t="str">
            <v>Triangular</v>
          </cell>
          <cell r="CZ439">
            <v>0</v>
          </cell>
          <cell r="DA439">
            <v>9.2641667142856834E-4</v>
          </cell>
          <cell r="DB439">
            <v>1.818642857142857E-3</v>
          </cell>
          <cell r="DC439" t="str">
            <v>Triangular</v>
          </cell>
          <cell r="DD439">
            <v>0</v>
          </cell>
          <cell r="DE439">
            <v>0</v>
          </cell>
          <cell r="DF439">
            <v>0</v>
          </cell>
          <cell r="DG439" t="str">
            <v>Triangular</v>
          </cell>
          <cell r="DH439">
            <v>0</v>
          </cell>
          <cell r="DI439">
            <v>0</v>
          </cell>
          <cell r="DJ439">
            <v>0</v>
          </cell>
          <cell r="DK439" t="str">
            <v>Triangular</v>
          </cell>
          <cell r="DL439">
            <v>0</v>
          </cell>
          <cell r="DM439">
            <v>0</v>
          </cell>
          <cell r="DN439">
            <v>0</v>
          </cell>
          <cell r="DO439" t="str">
            <v>Triangular</v>
          </cell>
          <cell r="EB439">
            <v>4.7282144261168405E-2</v>
          </cell>
          <cell r="EC439">
            <v>8.5178409974226613E-2</v>
          </cell>
          <cell r="ED439">
            <v>0.1365824382731958</v>
          </cell>
          <cell r="EE439" t="str">
            <v>Triangular</v>
          </cell>
        </row>
        <row r="440">
          <cell r="E440" t="str">
            <v>2_BDscrub_CH4</v>
          </cell>
          <cell r="F440" t="str">
            <v>metric tonnes</v>
          </cell>
          <cell r="G440" t="e">
            <v>#NAME?</v>
          </cell>
          <cell r="H440">
            <v>6.4703853428571438</v>
          </cell>
          <cell r="I440">
            <v>42.745488871651482</v>
          </cell>
          <cell r="J440">
            <v>91.864156194285698</v>
          </cell>
          <cell r="K440" t="str">
            <v>Triangular</v>
          </cell>
          <cell r="L440">
            <v>6.4703853428571438</v>
          </cell>
          <cell r="M440">
            <v>42.745488871651482</v>
          </cell>
          <cell r="N440">
            <v>91.864156194285698</v>
          </cell>
          <cell r="O440" t="str">
            <v>Triangular</v>
          </cell>
          <cell r="P440">
            <v>4.6839189189189185E-4</v>
          </cell>
          <cell r="Q440">
            <v>0.63531342383783995</v>
          </cell>
          <cell r="R440">
            <v>3.0692732702702701</v>
          </cell>
          <cell r="S440" t="str">
            <v>Triangular</v>
          </cell>
          <cell r="T440">
            <v>4.6839189189189185E-4</v>
          </cell>
          <cell r="U440">
            <v>0.63531342383783995</v>
          </cell>
          <cell r="V440">
            <v>3.0692732702702701</v>
          </cell>
          <cell r="W440" t="str">
            <v>Triangular</v>
          </cell>
          <cell r="X440">
            <v>4.6839189189189185E-4</v>
          </cell>
          <cell r="Y440">
            <v>0.63531342383783995</v>
          </cell>
          <cell r="Z440">
            <v>3.0692732702702701</v>
          </cell>
          <cell r="AA440" t="str">
            <v>Triangular</v>
          </cell>
          <cell r="AB440">
            <v>0</v>
          </cell>
          <cell r="AC440">
            <v>0</v>
          </cell>
          <cell r="AD440">
            <v>0</v>
          </cell>
          <cell r="AE440" t="str">
            <v>Triangular</v>
          </cell>
          <cell r="AF440">
            <v>0</v>
          </cell>
          <cell r="AG440">
            <v>0</v>
          </cell>
          <cell r="AH440">
            <v>0</v>
          </cell>
          <cell r="AI440" t="str">
            <v>Triangular</v>
          </cell>
          <cell r="AJ440">
            <v>0</v>
          </cell>
          <cell r="AK440">
            <v>0</v>
          </cell>
          <cell r="AL440">
            <v>0</v>
          </cell>
          <cell r="AM440" t="str">
            <v>Triangular</v>
          </cell>
          <cell r="AN440">
            <v>0</v>
          </cell>
          <cell r="AO440">
            <v>0</v>
          </cell>
          <cell r="AP440">
            <v>0</v>
          </cell>
          <cell r="AQ440" t="str">
            <v>Triangular</v>
          </cell>
          <cell r="AR440">
            <v>0</v>
          </cell>
          <cell r="AS440">
            <v>0</v>
          </cell>
          <cell r="AT440">
            <v>0</v>
          </cell>
          <cell r="AU440" t="str">
            <v>Triangular</v>
          </cell>
          <cell r="AV440">
            <v>0</v>
          </cell>
          <cell r="AW440">
            <v>0</v>
          </cell>
          <cell r="AX440">
            <v>0</v>
          </cell>
          <cell r="AY440" t="str">
            <v>Triangular</v>
          </cell>
          <cell r="AZ440">
            <v>0</v>
          </cell>
          <cell r="BA440">
            <v>6.8557739599999834E-2</v>
          </cell>
          <cell r="BB440">
            <v>0.19070162307692304</v>
          </cell>
          <cell r="BC440" t="str">
            <v>Triangular</v>
          </cell>
          <cell r="BD440">
            <v>0</v>
          </cell>
          <cell r="BE440">
            <v>6.8557739599999834E-2</v>
          </cell>
          <cell r="BF440">
            <v>0.19070162307692304</v>
          </cell>
          <cell r="BG440" t="str">
            <v>Triangular</v>
          </cell>
          <cell r="BH440">
            <v>0</v>
          </cell>
          <cell r="BI440">
            <v>0</v>
          </cell>
          <cell r="BJ440">
            <v>0</v>
          </cell>
          <cell r="BK440" t="str">
            <v>Triangular</v>
          </cell>
          <cell r="BL440">
            <v>0</v>
          </cell>
          <cell r="BM440">
            <v>9.819000000000069E-3</v>
          </cell>
          <cell r="BN440">
            <v>2.0999999999999998E-2</v>
          </cell>
          <cell r="BO440" t="str">
            <v>Triangular</v>
          </cell>
          <cell r="BP440">
            <v>0</v>
          </cell>
          <cell r="BQ440">
            <v>9.819000000000069E-3</v>
          </cell>
          <cell r="BR440">
            <v>2.0999999999999998E-2</v>
          </cell>
          <cell r="BS440" t="str">
            <v>Triangular</v>
          </cell>
          <cell r="BT440">
            <v>0</v>
          </cell>
          <cell r="BU440">
            <v>9.819000000000069E-3</v>
          </cell>
          <cell r="BV440">
            <v>2.0999999999999998E-2</v>
          </cell>
          <cell r="BW440" t="str">
            <v>Triangular</v>
          </cell>
          <cell r="BX440">
            <v>0</v>
          </cell>
          <cell r="BY440">
            <v>0</v>
          </cell>
          <cell r="BZ440">
            <v>0</v>
          </cell>
          <cell r="CA440" t="str">
            <v>Triangular</v>
          </cell>
          <cell r="CB440">
            <v>0</v>
          </cell>
          <cell r="CC440">
            <v>0</v>
          </cell>
          <cell r="CD440">
            <v>0</v>
          </cell>
          <cell r="CE440" t="str">
            <v>Triangular</v>
          </cell>
          <cell r="CF440">
            <v>9.8602541444444451</v>
          </cell>
          <cell r="CG440">
            <v>14.853514976622233</v>
          </cell>
          <cell r="CH440">
            <v>19.724552436874998</v>
          </cell>
          <cell r="CI440" t="str">
            <v>Triangular</v>
          </cell>
          <cell r="CJ440">
            <v>9.8602541444444451</v>
          </cell>
          <cell r="CK440">
            <v>14.853514976622233</v>
          </cell>
          <cell r="CL440">
            <v>19.724552436874998</v>
          </cell>
          <cell r="CM440" t="str">
            <v>Triangular</v>
          </cell>
          <cell r="CN440">
            <v>0</v>
          </cell>
          <cell r="CO440">
            <v>0</v>
          </cell>
          <cell r="CP440">
            <v>0</v>
          </cell>
          <cell r="CQ440" t="str">
            <v>Triangular</v>
          </cell>
          <cell r="CR440">
            <v>0</v>
          </cell>
          <cell r="CS440">
            <v>0</v>
          </cell>
          <cell r="CT440">
            <v>0</v>
          </cell>
          <cell r="CU440" t="str">
            <v>Triangular</v>
          </cell>
          <cell r="CV440">
            <v>0</v>
          </cell>
          <cell r="CW440">
            <v>3.6043033628571489E-2</v>
          </cell>
          <cell r="CX440">
            <v>7.0755857142857134E-2</v>
          </cell>
          <cell r="CY440" t="str">
            <v>Triangular</v>
          </cell>
          <cell r="CZ440">
            <v>0</v>
          </cell>
          <cell r="DA440">
            <v>3.6043033628571489E-2</v>
          </cell>
          <cell r="DB440">
            <v>7.0755857142857134E-2</v>
          </cell>
          <cell r="DC440" t="str">
            <v>Triangular</v>
          </cell>
          <cell r="DD440">
            <v>0</v>
          </cell>
          <cell r="DE440">
            <v>0</v>
          </cell>
          <cell r="DF440">
            <v>0</v>
          </cell>
          <cell r="DG440" t="str">
            <v>Triangular</v>
          </cell>
          <cell r="DH440">
            <v>0</v>
          </cell>
          <cell r="DI440">
            <v>0</v>
          </cell>
          <cell r="DJ440">
            <v>0</v>
          </cell>
          <cell r="DK440" t="str">
            <v>Triangular</v>
          </cell>
          <cell r="DL440">
            <v>0</v>
          </cell>
          <cell r="DM440">
            <v>0</v>
          </cell>
          <cell r="DN440">
            <v>0</v>
          </cell>
          <cell r="DO440" t="str">
            <v>Triangular</v>
          </cell>
          <cell r="EB440">
            <v>6.3067798902319492</v>
          </cell>
          <cell r="EC440">
            <v>12.528713199025093</v>
          </cell>
          <cell r="ED440">
            <v>20.856579153135726</v>
          </cell>
          <cell r="EE440" t="str">
            <v>Triangular</v>
          </cell>
        </row>
        <row r="441">
          <cell r="E441" t="str">
            <v>2_BDscrub_flare_rate</v>
          </cell>
          <cell r="G441" t="e">
            <v>#NAME?</v>
          </cell>
          <cell r="H441">
            <v>0</v>
          </cell>
          <cell r="I441">
            <v>0</v>
          </cell>
          <cell r="J441">
            <v>0</v>
          </cell>
          <cell r="K441" t="str">
            <v>Uniform</v>
          </cell>
          <cell r="L441">
            <v>0</v>
          </cell>
          <cell r="M441">
            <v>0</v>
          </cell>
          <cell r="N441">
            <v>0</v>
          </cell>
          <cell r="O441" t="str">
            <v>Uniform</v>
          </cell>
          <cell r="P441">
            <v>0</v>
          </cell>
          <cell r="Q441">
            <v>0</v>
          </cell>
          <cell r="R441">
            <v>0</v>
          </cell>
          <cell r="S441" t="str">
            <v>Uniform</v>
          </cell>
          <cell r="T441">
            <v>0</v>
          </cell>
          <cell r="U441">
            <v>0</v>
          </cell>
          <cell r="V441">
            <v>0</v>
          </cell>
          <cell r="W441" t="str">
            <v>Uniform</v>
          </cell>
          <cell r="X441">
            <v>0</v>
          </cell>
          <cell r="Y441">
            <v>0</v>
          </cell>
          <cell r="Z441">
            <v>0</v>
          </cell>
          <cell r="AA441" t="str">
            <v>Uniform</v>
          </cell>
          <cell r="AB441">
            <v>0</v>
          </cell>
          <cell r="AC441">
            <v>0</v>
          </cell>
          <cell r="AD441">
            <v>0</v>
          </cell>
          <cell r="AE441" t="str">
            <v>Uniform</v>
          </cell>
          <cell r="AF441">
            <v>0</v>
          </cell>
          <cell r="AG441">
            <v>0</v>
          </cell>
          <cell r="AH441">
            <v>0</v>
          </cell>
          <cell r="AI441" t="str">
            <v>Uniform</v>
          </cell>
          <cell r="AJ441">
            <v>0</v>
          </cell>
          <cell r="AK441">
            <v>0</v>
          </cell>
          <cell r="AL441">
            <v>0</v>
          </cell>
          <cell r="AM441" t="str">
            <v>Uniform</v>
          </cell>
          <cell r="AN441">
            <v>0</v>
          </cell>
          <cell r="AO441">
            <v>0</v>
          </cell>
          <cell r="AP441">
            <v>0</v>
          </cell>
          <cell r="AQ441" t="str">
            <v>Uniform</v>
          </cell>
          <cell r="AR441">
            <v>0</v>
          </cell>
          <cell r="AS441">
            <v>0</v>
          </cell>
          <cell r="AT441">
            <v>0</v>
          </cell>
          <cell r="AU441" t="str">
            <v>Uniform</v>
          </cell>
          <cell r="AV441">
            <v>0</v>
          </cell>
          <cell r="AW441">
            <v>0</v>
          </cell>
          <cell r="AX441">
            <v>0</v>
          </cell>
          <cell r="AY441" t="str">
            <v>Uniform</v>
          </cell>
          <cell r="AZ441">
            <v>0</v>
          </cell>
          <cell r="BA441">
            <v>0</v>
          </cell>
          <cell r="BB441">
            <v>0</v>
          </cell>
          <cell r="BC441" t="str">
            <v>Uniform</v>
          </cell>
          <cell r="BD441">
            <v>0</v>
          </cell>
          <cell r="BE441">
            <v>0</v>
          </cell>
          <cell r="BF441">
            <v>0</v>
          </cell>
          <cell r="BG441" t="str">
            <v>Uniform</v>
          </cell>
          <cell r="BH441">
            <v>0</v>
          </cell>
          <cell r="BI441">
            <v>0</v>
          </cell>
          <cell r="BJ441">
            <v>0</v>
          </cell>
          <cell r="BK441" t="str">
            <v>Uniform</v>
          </cell>
          <cell r="BL441">
            <v>0</v>
          </cell>
          <cell r="BM441">
            <v>0</v>
          </cell>
          <cell r="BN441">
            <v>0</v>
          </cell>
          <cell r="BO441" t="str">
            <v>Uniform</v>
          </cell>
          <cell r="BP441">
            <v>0</v>
          </cell>
          <cell r="BQ441">
            <v>0</v>
          </cell>
          <cell r="BR441">
            <v>0</v>
          </cell>
          <cell r="BS441" t="str">
            <v>Uniform</v>
          </cell>
          <cell r="BT441">
            <v>0</v>
          </cell>
          <cell r="BU441">
            <v>0</v>
          </cell>
          <cell r="BV441">
            <v>0</v>
          </cell>
          <cell r="BW441" t="str">
            <v>Uniform</v>
          </cell>
          <cell r="BX441">
            <v>0</v>
          </cell>
          <cell r="BY441">
            <v>0</v>
          </cell>
          <cell r="BZ441">
            <v>0</v>
          </cell>
          <cell r="CA441" t="str">
            <v>Uniform</v>
          </cell>
          <cell r="CB441">
            <v>0</v>
          </cell>
          <cell r="CC441">
            <v>0</v>
          </cell>
          <cell r="CD441">
            <v>0</v>
          </cell>
          <cell r="CE441" t="str">
            <v>Uniform</v>
          </cell>
          <cell r="CF441">
            <v>0</v>
          </cell>
          <cell r="CG441">
            <v>0</v>
          </cell>
          <cell r="CH441">
            <v>0</v>
          </cell>
          <cell r="CI441" t="str">
            <v>Uniform</v>
          </cell>
          <cell r="CJ441">
            <v>0</v>
          </cell>
          <cell r="CK441">
            <v>0</v>
          </cell>
          <cell r="CL441">
            <v>0</v>
          </cell>
          <cell r="CM441" t="str">
            <v>Uniform</v>
          </cell>
          <cell r="CN441">
            <v>0</v>
          </cell>
          <cell r="CO441">
            <v>0</v>
          </cell>
          <cell r="CP441">
            <v>0</v>
          </cell>
          <cell r="CQ441" t="str">
            <v>Uniform</v>
          </cell>
          <cell r="CR441">
            <v>0</v>
          </cell>
          <cell r="CS441">
            <v>0</v>
          </cell>
          <cell r="CT441">
            <v>0</v>
          </cell>
          <cell r="CU441" t="str">
            <v>Uniform</v>
          </cell>
          <cell r="CV441">
            <v>0</v>
          </cell>
          <cell r="CW441">
            <v>0</v>
          </cell>
          <cell r="CX441">
            <v>0</v>
          </cell>
          <cell r="CY441" t="str">
            <v>Uniform</v>
          </cell>
          <cell r="CZ441">
            <v>0</v>
          </cell>
          <cell r="DA441">
            <v>0</v>
          </cell>
          <cell r="DB441">
            <v>0</v>
          </cell>
          <cell r="DC441" t="str">
            <v>Uniform</v>
          </cell>
          <cell r="DD441">
            <v>0</v>
          </cell>
          <cell r="DE441">
            <v>0</v>
          </cell>
          <cell r="DF441">
            <v>0</v>
          </cell>
          <cell r="DG441" t="str">
            <v>Uniform</v>
          </cell>
          <cell r="DH441">
            <v>0</v>
          </cell>
          <cell r="DI441">
            <v>0</v>
          </cell>
          <cell r="DJ441">
            <v>0</v>
          </cell>
          <cell r="DK441" t="str">
            <v>Uniform</v>
          </cell>
          <cell r="DL441">
            <v>0</v>
          </cell>
          <cell r="DM441">
            <v>0</v>
          </cell>
          <cell r="DN441">
            <v>0</v>
          </cell>
          <cell r="DO441" t="str">
            <v>Uniform</v>
          </cell>
          <cell r="EB441">
            <v>0</v>
          </cell>
          <cell r="EC441">
            <v>0</v>
          </cell>
          <cell r="ED441">
            <v>0</v>
          </cell>
          <cell r="EE441" t="str">
            <v>Uniform</v>
          </cell>
        </row>
        <row r="442">
          <cell r="E442" t="str">
            <v>2_BDscrub_flare_eff</v>
          </cell>
          <cell r="G442" t="e">
            <v>#NAME?</v>
          </cell>
          <cell r="H442">
            <v>0</v>
          </cell>
          <cell r="I442">
            <v>0</v>
          </cell>
          <cell r="J442">
            <v>0</v>
          </cell>
          <cell r="K442" t="str">
            <v>Uniform</v>
          </cell>
          <cell r="L442">
            <v>0</v>
          </cell>
          <cell r="M442">
            <v>0</v>
          </cell>
          <cell r="N442">
            <v>0</v>
          </cell>
          <cell r="O442" t="str">
            <v>Uniform</v>
          </cell>
          <cell r="P442">
            <v>0</v>
          </cell>
          <cell r="Q442">
            <v>0</v>
          </cell>
          <cell r="R442">
            <v>0</v>
          </cell>
          <cell r="S442" t="str">
            <v>Uniform</v>
          </cell>
          <cell r="T442">
            <v>0</v>
          </cell>
          <cell r="U442">
            <v>0</v>
          </cell>
          <cell r="V442">
            <v>0</v>
          </cell>
          <cell r="W442" t="str">
            <v>Uniform</v>
          </cell>
          <cell r="X442">
            <v>0</v>
          </cell>
          <cell r="Y442">
            <v>0</v>
          </cell>
          <cell r="Z442">
            <v>0</v>
          </cell>
          <cell r="AA442" t="str">
            <v>Uniform</v>
          </cell>
          <cell r="AB442">
            <v>0</v>
          </cell>
          <cell r="AC442">
            <v>0</v>
          </cell>
          <cell r="AD442">
            <v>0</v>
          </cell>
          <cell r="AE442" t="str">
            <v>Uniform</v>
          </cell>
          <cell r="AF442">
            <v>0</v>
          </cell>
          <cell r="AG442">
            <v>0</v>
          </cell>
          <cell r="AH442">
            <v>0</v>
          </cell>
          <cell r="AI442" t="str">
            <v>Uniform</v>
          </cell>
          <cell r="AJ442">
            <v>0</v>
          </cell>
          <cell r="AK442">
            <v>0</v>
          </cell>
          <cell r="AL442">
            <v>0</v>
          </cell>
          <cell r="AM442" t="str">
            <v>Uniform</v>
          </cell>
          <cell r="AN442">
            <v>0</v>
          </cell>
          <cell r="AO442">
            <v>0</v>
          </cell>
          <cell r="AP442">
            <v>0</v>
          </cell>
          <cell r="AQ442" t="str">
            <v>Uniform</v>
          </cell>
          <cell r="AR442">
            <v>0</v>
          </cell>
          <cell r="AS442">
            <v>0</v>
          </cell>
          <cell r="AT442">
            <v>0</v>
          </cell>
          <cell r="AU442" t="str">
            <v>Uniform</v>
          </cell>
          <cell r="AV442">
            <v>0</v>
          </cell>
          <cell r="AW442">
            <v>0</v>
          </cell>
          <cell r="AX442">
            <v>0</v>
          </cell>
          <cell r="AY442" t="str">
            <v>Uniform</v>
          </cell>
          <cell r="AZ442">
            <v>0</v>
          </cell>
          <cell r="BA442">
            <v>0</v>
          </cell>
          <cell r="BB442">
            <v>0</v>
          </cell>
          <cell r="BC442" t="str">
            <v>Uniform</v>
          </cell>
          <cell r="BD442">
            <v>0</v>
          </cell>
          <cell r="BE442">
            <v>0</v>
          </cell>
          <cell r="BF442">
            <v>0</v>
          </cell>
          <cell r="BG442" t="str">
            <v>Uniform</v>
          </cell>
          <cell r="BH442">
            <v>0</v>
          </cell>
          <cell r="BI442">
            <v>0</v>
          </cell>
          <cell r="BJ442">
            <v>0</v>
          </cell>
          <cell r="BK442" t="str">
            <v>Uniform</v>
          </cell>
          <cell r="BL442">
            <v>0</v>
          </cell>
          <cell r="BM442">
            <v>0</v>
          </cell>
          <cell r="BN442">
            <v>0</v>
          </cell>
          <cell r="BO442" t="str">
            <v>Uniform</v>
          </cell>
          <cell r="BP442">
            <v>0</v>
          </cell>
          <cell r="BQ442">
            <v>0</v>
          </cell>
          <cell r="BR442">
            <v>0</v>
          </cell>
          <cell r="BS442" t="str">
            <v>Uniform</v>
          </cell>
          <cell r="BT442">
            <v>0</v>
          </cell>
          <cell r="BU442">
            <v>0</v>
          </cell>
          <cell r="BV442">
            <v>0</v>
          </cell>
          <cell r="BW442" t="str">
            <v>Uniform</v>
          </cell>
          <cell r="BX442">
            <v>0</v>
          </cell>
          <cell r="BY442">
            <v>0</v>
          </cell>
          <cell r="BZ442">
            <v>0</v>
          </cell>
          <cell r="CA442" t="str">
            <v>Uniform</v>
          </cell>
          <cell r="CB442">
            <v>0</v>
          </cell>
          <cell r="CC442">
            <v>0</v>
          </cell>
          <cell r="CD442">
            <v>0</v>
          </cell>
          <cell r="CE442" t="str">
            <v>Uniform</v>
          </cell>
          <cell r="CF442">
            <v>0</v>
          </cell>
          <cell r="CG442">
            <v>0</v>
          </cell>
          <cell r="CH442">
            <v>0</v>
          </cell>
          <cell r="CI442" t="str">
            <v>Uniform</v>
          </cell>
          <cell r="CJ442">
            <v>0</v>
          </cell>
          <cell r="CK442">
            <v>0</v>
          </cell>
          <cell r="CL442">
            <v>0</v>
          </cell>
          <cell r="CM442" t="str">
            <v>Uniform</v>
          </cell>
          <cell r="CN442">
            <v>0</v>
          </cell>
          <cell r="CO442">
            <v>0</v>
          </cell>
          <cell r="CP442">
            <v>0</v>
          </cell>
          <cell r="CQ442" t="str">
            <v>Uniform</v>
          </cell>
          <cell r="CR442">
            <v>0</v>
          </cell>
          <cell r="CS442">
            <v>0</v>
          </cell>
          <cell r="CT442">
            <v>0</v>
          </cell>
          <cell r="CU442" t="str">
            <v>Uniform</v>
          </cell>
          <cell r="CV442">
            <v>0</v>
          </cell>
          <cell r="CW442">
            <v>0</v>
          </cell>
          <cell r="CX442">
            <v>0</v>
          </cell>
          <cell r="CY442" t="str">
            <v>Uniform</v>
          </cell>
          <cell r="CZ442">
            <v>0</v>
          </cell>
          <cell r="DA442">
            <v>0</v>
          </cell>
          <cell r="DB442">
            <v>0</v>
          </cell>
          <cell r="DC442" t="str">
            <v>Uniform</v>
          </cell>
          <cell r="DD442">
            <v>0</v>
          </cell>
          <cell r="DE442">
            <v>0</v>
          </cell>
          <cell r="DF442">
            <v>0</v>
          </cell>
          <cell r="DG442" t="str">
            <v>Uniform</v>
          </cell>
          <cell r="DH442">
            <v>0</v>
          </cell>
          <cell r="DI442">
            <v>0</v>
          </cell>
          <cell r="DJ442">
            <v>0</v>
          </cell>
          <cell r="DK442" t="str">
            <v>Uniform</v>
          </cell>
          <cell r="DL442">
            <v>0</v>
          </cell>
          <cell r="DM442">
            <v>0</v>
          </cell>
          <cell r="DN442">
            <v>0</v>
          </cell>
          <cell r="DO442" t="str">
            <v>Uniform</v>
          </cell>
          <cell r="EB442">
            <v>0</v>
          </cell>
          <cell r="EC442">
            <v>0</v>
          </cell>
          <cell r="ED442">
            <v>0</v>
          </cell>
          <cell r="EE442" t="str">
            <v>Uniform</v>
          </cell>
        </row>
        <row r="443">
          <cell r="E443" t="str">
            <v>2_MISHAPS_AF</v>
          </cell>
          <cell r="F443" t="str">
            <v>wells</v>
          </cell>
          <cell r="G443" t="e">
            <v>#NAME?</v>
          </cell>
          <cell r="H443">
            <v>80.518984926540739</v>
          </cell>
          <cell r="I443">
            <v>80.518984926540739</v>
          </cell>
          <cell r="J443">
            <v>80.518984926540739</v>
          </cell>
          <cell r="K443" t="str">
            <v>Uniform</v>
          </cell>
          <cell r="L443">
            <v>80.518984926540739</v>
          </cell>
          <cell r="M443">
            <v>80.518984926540739</v>
          </cell>
          <cell r="N443">
            <v>80.518984926540739</v>
          </cell>
          <cell r="O443" t="str">
            <v>Uniform</v>
          </cell>
          <cell r="P443">
            <v>80.518984926540739</v>
          </cell>
          <cell r="Q443">
            <v>80.518984926540739</v>
          </cell>
          <cell r="R443">
            <v>80.518984926540739</v>
          </cell>
          <cell r="S443" t="str">
            <v>Uniform</v>
          </cell>
          <cell r="T443">
            <v>80.518984926540739</v>
          </cell>
          <cell r="U443">
            <v>80.518984926540739</v>
          </cell>
          <cell r="V443">
            <v>80.518984926540739</v>
          </cell>
          <cell r="W443" t="str">
            <v>Uniform</v>
          </cell>
          <cell r="X443">
            <v>80.518984926540739</v>
          </cell>
          <cell r="Y443">
            <v>80.518984926540739</v>
          </cell>
          <cell r="Z443">
            <v>80.518984926540739</v>
          </cell>
          <cell r="AA443" t="str">
            <v>Uniform</v>
          </cell>
          <cell r="AB443">
            <v>80.518984926540739</v>
          </cell>
          <cell r="AC443">
            <v>80.518984926540739</v>
          </cell>
          <cell r="AD443">
            <v>80.518984926540739</v>
          </cell>
          <cell r="AE443" t="str">
            <v>Uniform</v>
          </cell>
          <cell r="AF443">
            <v>80.518984926540739</v>
          </cell>
          <cell r="AG443">
            <v>80.518984926540739</v>
          </cell>
          <cell r="AH443">
            <v>80.518984926540739</v>
          </cell>
          <cell r="AI443" t="str">
            <v>Uniform</v>
          </cell>
          <cell r="AJ443">
            <v>80.518984926540739</v>
          </cell>
          <cell r="AK443">
            <v>80.518984926540739</v>
          </cell>
          <cell r="AL443">
            <v>80.518984926540739</v>
          </cell>
          <cell r="AM443" t="str">
            <v>Uniform</v>
          </cell>
          <cell r="AN443">
            <v>80.518984926540739</v>
          </cell>
          <cell r="AO443">
            <v>80.518984926540739</v>
          </cell>
          <cell r="AP443">
            <v>80.518984926540739</v>
          </cell>
          <cell r="AQ443" t="str">
            <v>Uniform</v>
          </cell>
          <cell r="AR443">
            <v>80.518984926540739</v>
          </cell>
          <cell r="AS443">
            <v>80.518984926540739</v>
          </cell>
          <cell r="AT443">
            <v>80.518984926540739</v>
          </cell>
          <cell r="AU443" t="str">
            <v>Uniform</v>
          </cell>
          <cell r="AV443">
            <v>80.518984926540739</v>
          </cell>
          <cell r="AW443">
            <v>80.518984926540739</v>
          </cell>
          <cell r="AX443">
            <v>80.518984926540739</v>
          </cell>
          <cell r="AY443" t="str">
            <v>Uniform</v>
          </cell>
          <cell r="AZ443">
            <v>80.518984926540739</v>
          </cell>
          <cell r="BA443">
            <v>80.518984926540739</v>
          </cell>
          <cell r="BB443">
            <v>80.518984926540739</v>
          </cell>
          <cell r="BC443" t="str">
            <v>Uniform</v>
          </cell>
          <cell r="BD443">
            <v>80.518984926540739</v>
          </cell>
          <cell r="BE443">
            <v>80.518984926540739</v>
          </cell>
          <cell r="BF443">
            <v>80.518984926540739</v>
          </cell>
          <cell r="BG443" t="str">
            <v>Uniform</v>
          </cell>
          <cell r="BH443">
            <v>80.518984926540739</v>
          </cell>
          <cell r="BI443">
            <v>80.518984926540739</v>
          </cell>
          <cell r="BJ443">
            <v>80.518984926540739</v>
          </cell>
          <cell r="BK443" t="str">
            <v>Uniform</v>
          </cell>
          <cell r="BL443">
            <v>80.518984926540739</v>
          </cell>
          <cell r="BM443">
            <v>80.518984926540739</v>
          </cell>
          <cell r="BN443">
            <v>80.518984926540739</v>
          </cell>
          <cell r="BO443" t="str">
            <v>Uniform</v>
          </cell>
          <cell r="BP443">
            <v>80.518984926540739</v>
          </cell>
          <cell r="BQ443">
            <v>80.518984926540739</v>
          </cell>
          <cell r="BR443">
            <v>80.518984926540739</v>
          </cell>
          <cell r="BS443" t="str">
            <v>Uniform</v>
          </cell>
          <cell r="BT443">
            <v>80.518984926540739</v>
          </cell>
          <cell r="BU443">
            <v>80.518984926540739</v>
          </cell>
          <cell r="BV443">
            <v>80.518984926540739</v>
          </cell>
          <cell r="BW443" t="str">
            <v>Uniform</v>
          </cell>
          <cell r="BX443">
            <v>80.518984926540739</v>
          </cell>
          <cell r="BY443">
            <v>80.518984926540739</v>
          </cell>
          <cell r="BZ443">
            <v>80.518984926540739</v>
          </cell>
          <cell r="CA443" t="str">
            <v>Uniform</v>
          </cell>
          <cell r="CB443">
            <v>80.518984926540739</v>
          </cell>
          <cell r="CC443">
            <v>80.518984926540739</v>
          </cell>
          <cell r="CD443">
            <v>80.518984926540739</v>
          </cell>
          <cell r="CE443" t="str">
            <v>Uniform</v>
          </cell>
          <cell r="CF443">
            <v>80.518984926540739</v>
          </cell>
          <cell r="CG443">
            <v>80.518984926540739</v>
          </cell>
          <cell r="CH443">
            <v>80.518984926540739</v>
          </cell>
          <cell r="CI443" t="str">
            <v>Uniform</v>
          </cell>
          <cell r="CJ443">
            <v>80.518984926540739</v>
          </cell>
          <cell r="CK443">
            <v>80.518984926540739</v>
          </cell>
          <cell r="CL443">
            <v>80.518984926540739</v>
          </cell>
          <cell r="CM443" t="str">
            <v>Uniform</v>
          </cell>
          <cell r="CN443">
            <v>80.518984926540739</v>
          </cell>
          <cell r="CO443">
            <v>80.518984926540739</v>
          </cell>
          <cell r="CP443">
            <v>80.518984926540739</v>
          </cell>
          <cell r="CQ443" t="str">
            <v>Uniform</v>
          </cell>
          <cell r="CR443">
            <v>80.518984926540739</v>
          </cell>
          <cell r="CS443">
            <v>80.518984926540739</v>
          </cell>
          <cell r="CT443">
            <v>80.518984926540739</v>
          </cell>
          <cell r="CU443" t="str">
            <v>Uniform</v>
          </cell>
          <cell r="CV443">
            <v>80.518984926540739</v>
          </cell>
          <cell r="CW443">
            <v>80.518984926540739</v>
          </cell>
          <cell r="CX443">
            <v>80.518984926540739</v>
          </cell>
          <cell r="CY443" t="str">
            <v>Uniform</v>
          </cell>
          <cell r="CZ443">
            <v>80.518984926540739</v>
          </cell>
          <cell r="DA443">
            <v>80.518984926540739</v>
          </cell>
          <cell r="DB443">
            <v>80.518984926540739</v>
          </cell>
          <cell r="DC443" t="str">
            <v>Uniform</v>
          </cell>
          <cell r="DD443">
            <v>80.518984926540739</v>
          </cell>
          <cell r="DE443">
            <v>80.518984926540739</v>
          </cell>
          <cell r="DF443">
            <v>80.518984926540739</v>
          </cell>
          <cell r="DG443" t="str">
            <v>Uniform</v>
          </cell>
          <cell r="DH443">
            <v>80.518984926540739</v>
          </cell>
          <cell r="DI443">
            <v>80.518984926540739</v>
          </cell>
          <cell r="DJ443">
            <v>80.518984926540739</v>
          </cell>
          <cell r="DK443" t="str">
            <v>Uniform</v>
          </cell>
          <cell r="DL443">
            <v>80.518984926540739</v>
          </cell>
          <cell r="DM443">
            <v>80.518984926540739</v>
          </cell>
          <cell r="DN443">
            <v>80.518984926540739</v>
          </cell>
          <cell r="DO443" t="str">
            <v>Uniform</v>
          </cell>
          <cell r="EB443">
            <v>80.518984926540739</v>
          </cell>
          <cell r="EC443">
            <v>80.518984926540739</v>
          </cell>
          <cell r="ED443">
            <v>80.518984926540739</v>
          </cell>
          <cell r="EE443" t="str">
            <v>Uniform</v>
          </cell>
        </row>
        <row r="444">
          <cell r="E444" t="str">
            <v>2_MISHAPS_EF</v>
          </cell>
          <cell r="F444" t="str">
            <v>kg CH4/mi</v>
          </cell>
          <cell r="G444" t="e">
            <v>#NAME?</v>
          </cell>
          <cell r="H444">
            <v>13.653072077228501</v>
          </cell>
          <cell r="I444">
            <v>13.653072077228501</v>
          </cell>
          <cell r="J444">
            <v>13.653072077228501</v>
          </cell>
          <cell r="K444" t="str">
            <v>Uniform</v>
          </cell>
          <cell r="L444">
            <v>13.653072077228501</v>
          </cell>
          <cell r="M444">
            <v>13.653072077228501</v>
          </cell>
          <cell r="N444">
            <v>13.653072077228501</v>
          </cell>
          <cell r="O444" t="str">
            <v>Uniform</v>
          </cell>
          <cell r="P444">
            <v>13.653072077228501</v>
          </cell>
          <cell r="Q444">
            <v>13.653072077228501</v>
          </cell>
          <cell r="R444">
            <v>13.653072077228501</v>
          </cell>
          <cell r="S444" t="str">
            <v>Uniform</v>
          </cell>
          <cell r="T444">
            <v>13.653072077228501</v>
          </cell>
          <cell r="U444">
            <v>13.653072077228501</v>
          </cell>
          <cell r="V444">
            <v>13.653072077228501</v>
          </cell>
          <cell r="W444" t="str">
            <v>Uniform</v>
          </cell>
          <cell r="X444">
            <v>13.653072077228501</v>
          </cell>
          <cell r="Y444">
            <v>13.653072077228501</v>
          </cell>
          <cell r="Z444">
            <v>13.653072077228501</v>
          </cell>
          <cell r="AA444" t="str">
            <v>Uniform</v>
          </cell>
          <cell r="AB444">
            <v>13.653072077228501</v>
          </cell>
          <cell r="AC444">
            <v>13.653072077228501</v>
          </cell>
          <cell r="AD444">
            <v>13.653072077228501</v>
          </cell>
          <cell r="AE444" t="str">
            <v>Uniform</v>
          </cell>
          <cell r="AF444">
            <v>13.653072077228501</v>
          </cell>
          <cell r="AG444">
            <v>13.653072077228501</v>
          </cell>
          <cell r="AH444">
            <v>13.653072077228501</v>
          </cell>
          <cell r="AI444" t="str">
            <v>Uniform</v>
          </cell>
          <cell r="AJ444">
            <v>13.653072077228501</v>
          </cell>
          <cell r="AK444">
            <v>13.653072077228501</v>
          </cell>
          <cell r="AL444">
            <v>13.653072077228501</v>
          </cell>
          <cell r="AM444" t="str">
            <v>Uniform</v>
          </cell>
          <cell r="AN444">
            <v>13.653072077228501</v>
          </cell>
          <cell r="AO444">
            <v>13.653072077228501</v>
          </cell>
          <cell r="AP444">
            <v>13.653072077228501</v>
          </cell>
          <cell r="AQ444" t="str">
            <v>Uniform</v>
          </cell>
          <cell r="AR444">
            <v>13.653072077228501</v>
          </cell>
          <cell r="AS444">
            <v>13.653072077228501</v>
          </cell>
          <cell r="AT444">
            <v>13.653072077228501</v>
          </cell>
          <cell r="AU444" t="str">
            <v>Uniform</v>
          </cell>
          <cell r="AV444">
            <v>13.653072077228501</v>
          </cell>
          <cell r="AW444">
            <v>13.653072077228501</v>
          </cell>
          <cell r="AX444">
            <v>13.653072077228501</v>
          </cell>
          <cell r="AY444" t="str">
            <v>Uniform</v>
          </cell>
          <cell r="AZ444">
            <v>13.653072077228501</v>
          </cell>
          <cell r="BA444">
            <v>13.653072077228501</v>
          </cell>
          <cell r="BB444">
            <v>13.653072077228501</v>
          </cell>
          <cell r="BC444" t="str">
            <v>Uniform</v>
          </cell>
          <cell r="BD444">
            <v>13.653072077228501</v>
          </cell>
          <cell r="BE444">
            <v>13.653072077228501</v>
          </cell>
          <cell r="BF444">
            <v>13.653072077228501</v>
          </cell>
          <cell r="BG444" t="str">
            <v>Uniform</v>
          </cell>
          <cell r="BH444">
            <v>13.653072077228501</v>
          </cell>
          <cell r="BI444">
            <v>13.653072077228501</v>
          </cell>
          <cell r="BJ444">
            <v>13.653072077228501</v>
          </cell>
          <cell r="BK444" t="str">
            <v>Uniform</v>
          </cell>
          <cell r="BL444">
            <v>13.653072077228501</v>
          </cell>
          <cell r="BM444">
            <v>13.653072077228501</v>
          </cell>
          <cell r="BN444">
            <v>13.653072077228501</v>
          </cell>
          <cell r="BO444" t="str">
            <v>Uniform</v>
          </cell>
          <cell r="BP444">
            <v>13.653072077228501</v>
          </cell>
          <cell r="BQ444">
            <v>13.653072077228501</v>
          </cell>
          <cell r="BR444">
            <v>13.653072077228501</v>
          </cell>
          <cell r="BS444" t="str">
            <v>Uniform</v>
          </cell>
          <cell r="BT444">
            <v>13.653072077228501</v>
          </cell>
          <cell r="BU444">
            <v>13.653072077228501</v>
          </cell>
          <cell r="BV444">
            <v>13.653072077228501</v>
          </cell>
          <cell r="BW444" t="str">
            <v>Uniform</v>
          </cell>
          <cell r="BX444">
            <v>13.653072077228501</v>
          </cell>
          <cell r="BY444">
            <v>13.653072077228501</v>
          </cell>
          <cell r="BZ444">
            <v>13.653072077228501</v>
          </cell>
          <cell r="CA444" t="str">
            <v>Uniform</v>
          </cell>
          <cell r="CB444">
            <v>13.653072077228501</v>
          </cell>
          <cell r="CC444">
            <v>13.653072077228501</v>
          </cell>
          <cell r="CD444">
            <v>13.653072077228501</v>
          </cell>
          <cell r="CE444" t="str">
            <v>Uniform</v>
          </cell>
          <cell r="CF444">
            <v>13.653072077228501</v>
          </cell>
          <cell r="CG444">
            <v>13.653072077228501</v>
          </cell>
          <cell r="CH444">
            <v>13.653072077228501</v>
          </cell>
          <cell r="CI444" t="str">
            <v>Uniform</v>
          </cell>
          <cell r="CJ444">
            <v>13.653072077228501</v>
          </cell>
          <cell r="CK444">
            <v>13.653072077228501</v>
          </cell>
          <cell r="CL444">
            <v>13.653072077228501</v>
          </cell>
          <cell r="CM444" t="str">
            <v>Uniform</v>
          </cell>
          <cell r="CN444">
            <v>13.653072077228501</v>
          </cell>
          <cell r="CO444">
            <v>13.653072077228501</v>
          </cell>
          <cell r="CP444">
            <v>13.653072077228501</v>
          </cell>
          <cell r="CQ444" t="str">
            <v>Uniform</v>
          </cell>
          <cell r="CR444">
            <v>13.653072077228501</v>
          </cell>
          <cell r="CS444">
            <v>13.653072077228501</v>
          </cell>
          <cell r="CT444">
            <v>13.653072077228501</v>
          </cell>
          <cell r="CU444" t="str">
            <v>Uniform</v>
          </cell>
          <cell r="CV444">
            <v>13.653072077228501</v>
          </cell>
          <cell r="CW444">
            <v>13.653072077228501</v>
          </cell>
          <cell r="CX444">
            <v>13.653072077228501</v>
          </cell>
          <cell r="CY444" t="str">
            <v>Uniform</v>
          </cell>
          <cell r="CZ444">
            <v>13.653072077228501</v>
          </cell>
          <cell r="DA444">
            <v>13.653072077228501</v>
          </cell>
          <cell r="DB444">
            <v>13.653072077228501</v>
          </cell>
          <cell r="DC444" t="str">
            <v>Uniform</v>
          </cell>
          <cell r="DD444">
            <v>13.653072077228501</v>
          </cell>
          <cell r="DE444">
            <v>13.653072077228501</v>
          </cell>
          <cell r="DF444">
            <v>13.653072077228501</v>
          </cell>
          <cell r="DG444" t="str">
            <v>Uniform</v>
          </cell>
          <cell r="DH444">
            <v>13.653072077228501</v>
          </cell>
          <cell r="DI444">
            <v>13.653072077228501</v>
          </cell>
          <cell r="DJ444">
            <v>13.653072077228501</v>
          </cell>
          <cell r="DK444" t="str">
            <v>Uniform</v>
          </cell>
          <cell r="DL444">
            <v>13.653072077228501</v>
          </cell>
          <cell r="DM444">
            <v>13.653072077228501</v>
          </cell>
          <cell r="DN444">
            <v>13.653072077228501</v>
          </cell>
          <cell r="DO444" t="str">
            <v>Uniform</v>
          </cell>
          <cell r="EB444">
            <v>13.653072077228501</v>
          </cell>
          <cell r="EC444">
            <v>13.653072077228501</v>
          </cell>
          <cell r="ED444">
            <v>13.653072077228501</v>
          </cell>
          <cell r="EE444" t="str">
            <v>Uniform</v>
          </cell>
        </row>
        <row r="445">
          <cell r="E445" t="str">
            <v>2_MISHAPS_region</v>
          </cell>
          <cell r="F445" t="str">
            <v>miles/well</v>
          </cell>
          <cell r="G445" t="e">
            <v>#NAME?</v>
          </cell>
          <cell r="H445">
            <v>0.66847024102311858</v>
          </cell>
          <cell r="I445">
            <v>0.66847024102311858</v>
          </cell>
          <cell r="J445">
            <v>0.66847024102311858</v>
          </cell>
          <cell r="K445" t="str">
            <v>Uniform</v>
          </cell>
          <cell r="L445">
            <v>0.66847024102311858</v>
          </cell>
          <cell r="M445">
            <v>0.66847024102311858</v>
          </cell>
          <cell r="N445">
            <v>0.66847024102311858</v>
          </cell>
          <cell r="O445" t="str">
            <v>Uniform</v>
          </cell>
          <cell r="P445">
            <v>0.66847024102311858</v>
          </cell>
          <cell r="Q445">
            <v>0.66847024102311858</v>
          </cell>
          <cell r="R445">
            <v>0.66847024102311858</v>
          </cell>
          <cell r="S445" t="str">
            <v>Uniform</v>
          </cell>
          <cell r="T445">
            <v>0.66847024102311858</v>
          </cell>
          <cell r="U445">
            <v>0.66847024102311858</v>
          </cell>
          <cell r="V445">
            <v>0.66847024102311858</v>
          </cell>
          <cell r="W445" t="str">
            <v>Uniform</v>
          </cell>
          <cell r="X445">
            <v>0.66847024102311858</v>
          </cell>
          <cell r="Y445">
            <v>0.66847024102311858</v>
          </cell>
          <cell r="Z445">
            <v>0.66847024102311858</v>
          </cell>
          <cell r="AA445" t="str">
            <v>Uniform</v>
          </cell>
          <cell r="AB445">
            <v>0.66847024102311858</v>
          </cell>
          <cell r="AC445">
            <v>0.66847024102311858</v>
          </cell>
          <cell r="AD445">
            <v>0.66847024102311858</v>
          </cell>
          <cell r="AE445" t="str">
            <v>Uniform</v>
          </cell>
          <cell r="AF445">
            <v>0.66847024102311858</v>
          </cell>
          <cell r="AG445">
            <v>0.66847024102311858</v>
          </cell>
          <cell r="AH445">
            <v>0.66847024102311858</v>
          </cell>
          <cell r="AI445" t="str">
            <v>Uniform</v>
          </cell>
          <cell r="AJ445">
            <v>0.66847024102311858</v>
          </cell>
          <cell r="AK445">
            <v>0.66847024102311858</v>
          </cell>
          <cell r="AL445">
            <v>0.66847024102311858</v>
          </cell>
          <cell r="AM445" t="str">
            <v>Uniform</v>
          </cell>
          <cell r="AN445">
            <v>0.66847024102311858</v>
          </cell>
          <cell r="AO445">
            <v>0.66847024102311858</v>
          </cell>
          <cell r="AP445">
            <v>0.66847024102311858</v>
          </cell>
          <cell r="AQ445" t="str">
            <v>Uniform</v>
          </cell>
          <cell r="AR445">
            <v>0.66847024102311858</v>
          </cell>
          <cell r="AS445">
            <v>0.66847024102311858</v>
          </cell>
          <cell r="AT445">
            <v>0.66847024102311858</v>
          </cell>
          <cell r="AU445" t="str">
            <v>Uniform</v>
          </cell>
          <cell r="AV445">
            <v>0.66847024102311858</v>
          </cell>
          <cell r="AW445">
            <v>0.66847024102311858</v>
          </cell>
          <cell r="AX445">
            <v>0.66847024102311858</v>
          </cell>
          <cell r="AY445" t="str">
            <v>Uniform</v>
          </cell>
          <cell r="AZ445">
            <v>0.66847024102311858</v>
          </cell>
          <cell r="BA445">
            <v>0.66847024102311858</v>
          </cell>
          <cell r="BB445">
            <v>0.66847024102311858</v>
          </cell>
          <cell r="BC445" t="str">
            <v>Uniform</v>
          </cell>
          <cell r="BD445">
            <v>0.66847024102311858</v>
          </cell>
          <cell r="BE445">
            <v>0.66847024102311858</v>
          </cell>
          <cell r="BF445">
            <v>0.66847024102311858</v>
          </cell>
          <cell r="BG445" t="str">
            <v>Uniform</v>
          </cell>
          <cell r="BH445">
            <v>0.66847024102311858</v>
          </cell>
          <cell r="BI445">
            <v>0.66847024102311858</v>
          </cell>
          <cell r="BJ445">
            <v>0.66847024102311858</v>
          </cell>
          <cell r="BK445" t="str">
            <v>Uniform</v>
          </cell>
          <cell r="BL445">
            <v>0.66847024102311858</v>
          </cell>
          <cell r="BM445">
            <v>0.66847024102311858</v>
          </cell>
          <cell r="BN445">
            <v>0.66847024102311858</v>
          </cell>
          <cell r="BO445" t="str">
            <v>Uniform</v>
          </cell>
          <cell r="BP445">
            <v>0.66847024102311858</v>
          </cell>
          <cell r="BQ445">
            <v>0.66847024102311858</v>
          </cell>
          <cell r="BR445">
            <v>0.66847024102311858</v>
          </cell>
          <cell r="BS445" t="str">
            <v>Uniform</v>
          </cell>
          <cell r="BT445">
            <v>0.66847024102311858</v>
          </cell>
          <cell r="BU445">
            <v>0.66847024102311858</v>
          </cell>
          <cell r="BV445">
            <v>0.66847024102311858</v>
          </cell>
          <cell r="BW445" t="str">
            <v>Uniform</v>
          </cell>
          <cell r="BX445">
            <v>0.66847024102311858</v>
          </cell>
          <cell r="BY445">
            <v>0.66847024102311858</v>
          </cell>
          <cell r="BZ445">
            <v>0.66847024102311858</v>
          </cell>
          <cell r="CA445" t="str">
            <v>Uniform</v>
          </cell>
          <cell r="CB445">
            <v>0.66847024102311858</v>
          </cell>
          <cell r="CC445">
            <v>0.66847024102311858</v>
          </cell>
          <cell r="CD445">
            <v>0.66847024102311858</v>
          </cell>
          <cell r="CE445" t="str">
            <v>Uniform</v>
          </cell>
          <cell r="CF445">
            <v>0.66847024102311858</v>
          </cell>
          <cell r="CG445">
            <v>0.66847024102311858</v>
          </cell>
          <cell r="CH445">
            <v>0.66847024102311858</v>
          </cell>
          <cell r="CI445" t="str">
            <v>Uniform</v>
          </cell>
          <cell r="CJ445">
            <v>0.66847024102311858</v>
          </cell>
          <cell r="CK445">
            <v>0.66847024102311858</v>
          </cell>
          <cell r="CL445">
            <v>0.66847024102311858</v>
          </cell>
          <cell r="CM445" t="str">
            <v>Uniform</v>
          </cell>
          <cell r="CN445">
            <v>0.66847024102311858</v>
          </cell>
          <cell r="CO445">
            <v>0.66847024102311858</v>
          </cell>
          <cell r="CP445">
            <v>0.66847024102311858</v>
          </cell>
          <cell r="CQ445" t="str">
            <v>Uniform</v>
          </cell>
          <cell r="CR445">
            <v>0.66847024102311858</v>
          </cell>
          <cell r="CS445">
            <v>0.66847024102311858</v>
          </cell>
          <cell r="CT445">
            <v>0.66847024102311858</v>
          </cell>
          <cell r="CU445" t="str">
            <v>Uniform</v>
          </cell>
          <cell r="CV445">
            <v>0.66847024102311858</v>
          </cell>
          <cell r="CW445">
            <v>0.66847024102311858</v>
          </cell>
          <cell r="CX445">
            <v>0.66847024102311858</v>
          </cell>
          <cell r="CY445" t="str">
            <v>Uniform</v>
          </cell>
          <cell r="CZ445">
            <v>0.66847024102311858</v>
          </cell>
          <cell r="DA445">
            <v>0.66847024102311858</v>
          </cell>
          <cell r="DB445">
            <v>0.66847024102311858</v>
          </cell>
          <cell r="DC445" t="str">
            <v>Uniform</v>
          </cell>
          <cell r="DD445">
            <v>0.66847024102311858</v>
          </cell>
          <cell r="DE445">
            <v>0.66847024102311858</v>
          </cell>
          <cell r="DF445">
            <v>0.66847024102311858</v>
          </cell>
          <cell r="DG445" t="str">
            <v>Uniform</v>
          </cell>
          <cell r="DH445">
            <v>0.66847024102311858</v>
          </cell>
          <cell r="DI445">
            <v>0.66847024102311858</v>
          </cell>
          <cell r="DJ445">
            <v>0.66847024102311858</v>
          </cell>
          <cell r="DK445" t="str">
            <v>Uniform</v>
          </cell>
          <cell r="DL445">
            <v>0.66847024102311858</v>
          </cell>
          <cell r="DM445">
            <v>0.66847024102311858</v>
          </cell>
          <cell r="DN445">
            <v>0.66847024102311858</v>
          </cell>
          <cell r="DO445" t="str">
            <v>Uniform</v>
          </cell>
          <cell r="EB445">
            <v>0.66847024102311858</v>
          </cell>
          <cell r="EC445">
            <v>0.66847024102311858</v>
          </cell>
          <cell r="ED445">
            <v>0.66847024102311858</v>
          </cell>
          <cell r="EE445" t="str">
            <v>Uniform</v>
          </cell>
        </row>
        <row r="446">
          <cell r="E446" t="str">
            <v>land_use</v>
          </cell>
          <cell r="F446" t="str">
            <v>m^2/wellpad</v>
          </cell>
          <cell r="G446" t="e">
            <v>#NAME?</v>
          </cell>
          <cell r="H446">
            <v>6000</v>
          </cell>
          <cell r="I446">
            <v>6000</v>
          </cell>
          <cell r="J446">
            <v>6000</v>
          </cell>
          <cell r="K446" t="str">
            <v>Uniform</v>
          </cell>
          <cell r="L446">
            <v>6000</v>
          </cell>
          <cell r="M446">
            <v>6000</v>
          </cell>
          <cell r="N446">
            <v>6000</v>
          </cell>
          <cell r="O446" t="str">
            <v>Uniform</v>
          </cell>
          <cell r="P446">
            <v>10100</v>
          </cell>
          <cell r="Q446">
            <v>10100</v>
          </cell>
          <cell r="R446">
            <v>10100</v>
          </cell>
          <cell r="S446" t="str">
            <v>Uniform</v>
          </cell>
          <cell r="T446">
            <v>20200</v>
          </cell>
          <cell r="U446">
            <v>20200</v>
          </cell>
          <cell r="V446">
            <v>20200</v>
          </cell>
          <cell r="W446" t="str">
            <v>Uniform</v>
          </cell>
          <cell r="X446">
            <v>20200</v>
          </cell>
          <cell r="Y446">
            <v>20200</v>
          </cell>
          <cell r="Z446">
            <v>20200</v>
          </cell>
          <cell r="AA446" t="str">
            <v>Uniform</v>
          </cell>
          <cell r="AB446">
            <v>10100</v>
          </cell>
          <cell r="AC446">
            <v>10100</v>
          </cell>
          <cell r="AD446">
            <v>10100</v>
          </cell>
          <cell r="AE446" t="str">
            <v>Uniform</v>
          </cell>
          <cell r="AF446">
            <v>20200</v>
          </cell>
          <cell r="AG446">
            <v>20200</v>
          </cell>
          <cell r="AH446">
            <v>20200</v>
          </cell>
          <cell r="AI446" t="str">
            <v>Uniform</v>
          </cell>
          <cell r="AJ446">
            <v>20200</v>
          </cell>
          <cell r="AK446">
            <v>20200</v>
          </cell>
          <cell r="AL446">
            <v>20200</v>
          </cell>
          <cell r="AM446" t="str">
            <v>Uniform</v>
          </cell>
          <cell r="AN446">
            <v>10100</v>
          </cell>
          <cell r="AO446">
            <v>10100</v>
          </cell>
          <cell r="AP446">
            <v>10100</v>
          </cell>
          <cell r="AQ446" t="str">
            <v>Uniform</v>
          </cell>
          <cell r="AR446">
            <v>20200</v>
          </cell>
          <cell r="AS446">
            <v>20200</v>
          </cell>
          <cell r="AT446">
            <v>20200</v>
          </cell>
          <cell r="AU446" t="str">
            <v>Uniform</v>
          </cell>
          <cell r="AV446">
            <v>20200</v>
          </cell>
          <cell r="AW446">
            <v>20200</v>
          </cell>
          <cell r="AX446">
            <v>20200</v>
          </cell>
          <cell r="AY446" t="str">
            <v>Uniform</v>
          </cell>
          <cell r="AZ446">
            <v>10100</v>
          </cell>
          <cell r="BA446">
            <v>10100</v>
          </cell>
          <cell r="BB446">
            <v>10100</v>
          </cell>
          <cell r="BC446" t="str">
            <v>Uniform</v>
          </cell>
          <cell r="BD446">
            <v>20200</v>
          </cell>
          <cell r="BE446">
            <v>20200</v>
          </cell>
          <cell r="BF446">
            <v>20200</v>
          </cell>
          <cell r="BG446" t="str">
            <v>Uniform</v>
          </cell>
          <cell r="BH446">
            <v>20200</v>
          </cell>
          <cell r="BI446">
            <v>20200</v>
          </cell>
          <cell r="BJ446">
            <v>20200</v>
          </cell>
          <cell r="BK446" t="str">
            <v>Uniform</v>
          </cell>
          <cell r="BL446">
            <v>10100</v>
          </cell>
          <cell r="BM446">
            <v>10100</v>
          </cell>
          <cell r="BN446">
            <v>10100</v>
          </cell>
          <cell r="BO446" t="str">
            <v>Uniform</v>
          </cell>
          <cell r="BP446">
            <v>20200</v>
          </cell>
          <cell r="BQ446">
            <v>20200</v>
          </cell>
          <cell r="BR446">
            <v>20200</v>
          </cell>
          <cell r="BS446" t="str">
            <v>Uniform</v>
          </cell>
          <cell r="BT446">
            <v>20200</v>
          </cell>
          <cell r="BU446">
            <v>20200</v>
          </cell>
          <cell r="BV446">
            <v>20200</v>
          </cell>
          <cell r="BW446" t="str">
            <v>Uniform</v>
          </cell>
          <cell r="BX446">
            <v>20200</v>
          </cell>
          <cell r="BY446">
            <v>20200</v>
          </cell>
          <cell r="BZ446">
            <v>20200</v>
          </cell>
          <cell r="CA446" t="str">
            <v>Uniform</v>
          </cell>
          <cell r="CB446">
            <v>20200</v>
          </cell>
          <cell r="CC446">
            <v>20200</v>
          </cell>
          <cell r="CD446">
            <v>20200</v>
          </cell>
          <cell r="CE446" t="str">
            <v>Uniform</v>
          </cell>
          <cell r="CF446">
            <v>10100</v>
          </cell>
          <cell r="CG446">
            <v>10100</v>
          </cell>
          <cell r="CH446">
            <v>10100</v>
          </cell>
          <cell r="CI446" t="str">
            <v>Uniform</v>
          </cell>
          <cell r="CJ446">
            <v>20200</v>
          </cell>
          <cell r="CK446">
            <v>20200</v>
          </cell>
          <cell r="CL446">
            <v>20200</v>
          </cell>
          <cell r="CM446" t="str">
            <v>Uniform</v>
          </cell>
          <cell r="CN446">
            <v>10100</v>
          </cell>
          <cell r="CO446">
            <v>10100</v>
          </cell>
          <cell r="CP446">
            <v>10100</v>
          </cell>
          <cell r="CQ446" t="str">
            <v>Uniform</v>
          </cell>
          <cell r="CR446">
            <v>20200</v>
          </cell>
          <cell r="CS446">
            <v>20200</v>
          </cell>
          <cell r="CT446">
            <v>20200</v>
          </cell>
          <cell r="CU446" t="str">
            <v>Uniform</v>
          </cell>
          <cell r="CV446">
            <v>10100</v>
          </cell>
          <cell r="CW446">
            <v>10100</v>
          </cell>
          <cell r="CX446">
            <v>10100</v>
          </cell>
          <cell r="CY446" t="str">
            <v>Uniform</v>
          </cell>
          <cell r="CZ446">
            <v>20200</v>
          </cell>
          <cell r="DA446">
            <v>20200</v>
          </cell>
          <cell r="DB446">
            <v>20200</v>
          </cell>
          <cell r="DC446" t="str">
            <v>Uniform</v>
          </cell>
          <cell r="DD446">
            <v>1000</v>
          </cell>
          <cell r="DE446">
            <v>1000</v>
          </cell>
          <cell r="DF446">
            <v>1000</v>
          </cell>
          <cell r="DG446" t="str">
            <v>Uniform</v>
          </cell>
          <cell r="DH446">
            <v>10100</v>
          </cell>
          <cell r="DI446">
            <v>10100</v>
          </cell>
          <cell r="DJ446">
            <v>10100</v>
          </cell>
          <cell r="DK446" t="str">
            <v>Uniform</v>
          </cell>
          <cell r="DL446">
            <v>20200</v>
          </cell>
          <cell r="DM446">
            <v>20200</v>
          </cell>
          <cell r="DN446">
            <v>20200</v>
          </cell>
          <cell r="DO446" t="str">
            <v>Uniform</v>
          </cell>
        </row>
        <row r="447">
          <cell r="E447" t="str">
            <v>num_wells</v>
          </cell>
          <cell r="F447" t="str">
            <v>number of wells</v>
          </cell>
          <cell r="G447" t="e">
            <v>#NAME?</v>
          </cell>
          <cell r="H447">
            <v>716</v>
          </cell>
          <cell r="I447">
            <v>716</v>
          </cell>
          <cell r="J447">
            <v>716</v>
          </cell>
          <cell r="K447" t="str">
            <v>Uniform</v>
          </cell>
          <cell r="L447">
            <v>716</v>
          </cell>
          <cell r="M447">
            <v>716</v>
          </cell>
          <cell r="N447">
            <v>716</v>
          </cell>
          <cell r="O447" t="str">
            <v>Uniform</v>
          </cell>
          <cell r="P447">
            <v>15</v>
          </cell>
          <cell r="Q447">
            <v>15</v>
          </cell>
          <cell r="R447">
            <v>15</v>
          </cell>
          <cell r="S447" t="str">
            <v>Uniform</v>
          </cell>
          <cell r="T447">
            <v>730</v>
          </cell>
          <cell r="U447">
            <v>730</v>
          </cell>
          <cell r="V447">
            <v>730</v>
          </cell>
          <cell r="W447" t="str">
            <v>Uniform</v>
          </cell>
          <cell r="X447">
            <v>120</v>
          </cell>
          <cell r="Y447">
            <v>120</v>
          </cell>
          <cell r="Z447">
            <v>120</v>
          </cell>
          <cell r="AA447" t="str">
            <v>Uniform</v>
          </cell>
          <cell r="AB447">
            <v>2</v>
          </cell>
          <cell r="AC447">
            <v>2</v>
          </cell>
          <cell r="AD447">
            <v>2</v>
          </cell>
          <cell r="AE447" t="str">
            <v>Uniform</v>
          </cell>
          <cell r="AF447">
            <v>84</v>
          </cell>
          <cell r="AG447">
            <v>84</v>
          </cell>
          <cell r="AH447">
            <v>84</v>
          </cell>
          <cell r="AI447" t="str">
            <v>Uniform</v>
          </cell>
          <cell r="AJ447">
            <v>60</v>
          </cell>
          <cell r="AK447">
            <v>60</v>
          </cell>
          <cell r="AL447">
            <v>60</v>
          </cell>
          <cell r="AM447" t="str">
            <v>Uniform</v>
          </cell>
          <cell r="AN447">
            <v>0</v>
          </cell>
          <cell r="AO447">
            <v>0</v>
          </cell>
          <cell r="AP447">
            <v>0</v>
          </cell>
          <cell r="AQ447" t="str">
            <v>Uniform</v>
          </cell>
          <cell r="AR447">
            <v>51</v>
          </cell>
          <cell r="AS447">
            <v>51</v>
          </cell>
          <cell r="AT447">
            <v>51</v>
          </cell>
          <cell r="AU447" t="str">
            <v>Uniform</v>
          </cell>
          <cell r="AV447">
            <v>49</v>
          </cell>
          <cell r="AW447">
            <v>49</v>
          </cell>
          <cell r="AX447">
            <v>49</v>
          </cell>
          <cell r="AY447" t="str">
            <v>Uniform</v>
          </cell>
          <cell r="AZ447">
            <v>0</v>
          </cell>
          <cell r="BA447">
            <v>0</v>
          </cell>
          <cell r="BB447">
            <v>0</v>
          </cell>
          <cell r="BC447" t="str">
            <v>Uniform</v>
          </cell>
          <cell r="BD447">
            <v>19</v>
          </cell>
          <cell r="BE447">
            <v>19</v>
          </cell>
          <cell r="BF447">
            <v>19</v>
          </cell>
          <cell r="BG447" t="str">
            <v>Uniform</v>
          </cell>
          <cell r="BH447">
            <v>98</v>
          </cell>
          <cell r="BI447">
            <v>98</v>
          </cell>
          <cell r="BJ447">
            <v>98</v>
          </cell>
          <cell r="BK447" t="str">
            <v>Uniform</v>
          </cell>
          <cell r="BL447">
            <v>22</v>
          </cell>
          <cell r="BM447">
            <v>22</v>
          </cell>
          <cell r="BN447">
            <v>22</v>
          </cell>
          <cell r="BO447" t="str">
            <v>Uniform</v>
          </cell>
          <cell r="BP447">
            <v>364</v>
          </cell>
          <cell r="BQ447">
            <v>364</v>
          </cell>
          <cell r="BR447">
            <v>364</v>
          </cell>
          <cell r="BS447" t="str">
            <v>Uniform</v>
          </cell>
          <cell r="BT447">
            <v>212</v>
          </cell>
          <cell r="BU447">
            <v>212</v>
          </cell>
          <cell r="BV447">
            <v>212</v>
          </cell>
          <cell r="BW447" t="str">
            <v>Uniform</v>
          </cell>
          <cell r="BX447">
            <v>54</v>
          </cell>
          <cell r="BY447">
            <v>54</v>
          </cell>
          <cell r="BZ447">
            <v>54</v>
          </cell>
          <cell r="CA447" t="str">
            <v>Uniform</v>
          </cell>
          <cell r="CB447">
            <v>25</v>
          </cell>
          <cell r="CC447">
            <v>25</v>
          </cell>
          <cell r="CD447">
            <v>25</v>
          </cell>
          <cell r="CE447" t="str">
            <v>Uniform</v>
          </cell>
          <cell r="CF447">
            <v>88</v>
          </cell>
          <cell r="CG447">
            <v>88</v>
          </cell>
          <cell r="CH447">
            <v>88</v>
          </cell>
          <cell r="CI447" t="str">
            <v>Uniform</v>
          </cell>
          <cell r="CJ447">
            <v>1071</v>
          </cell>
          <cell r="CK447">
            <v>1071</v>
          </cell>
          <cell r="CL447">
            <v>1071</v>
          </cell>
          <cell r="CM447" t="str">
            <v>Uniform</v>
          </cell>
          <cell r="CN447">
            <v>15</v>
          </cell>
          <cell r="CO447">
            <v>15</v>
          </cell>
          <cell r="CP447">
            <v>15</v>
          </cell>
          <cell r="CQ447" t="str">
            <v>Uniform</v>
          </cell>
          <cell r="CR447">
            <v>330</v>
          </cell>
          <cell r="CS447">
            <v>330</v>
          </cell>
          <cell r="CT447">
            <v>330</v>
          </cell>
          <cell r="CU447" t="str">
            <v>Uniform</v>
          </cell>
          <cell r="CV447">
            <v>40</v>
          </cell>
          <cell r="CW447">
            <v>40</v>
          </cell>
          <cell r="CX447">
            <v>40</v>
          </cell>
          <cell r="CY447" t="str">
            <v>Uniform</v>
          </cell>
          <cell r="CZ447">
            <v>27</v>
          </cell>
          <cell r="DA447">
            <v>27</v>
          </cell>
          <cell r="DB447">
            <v>27</v>
          </cell>
          <cell r="DC447" t="str">
            <v>Uniform</v>
          </cell>
          <cell r="DD447">
            <v>0</v>
          </cell>
          <cell r="DE447">
            <v>0</v>
          </cell>
          <cell r="DF447">
            <v>0</v>
          </cell>
          <cell r="DG447" t="str">
            <v>Uniform</v>
          </cell>
          <cell r="DH447">
            <v>7</v>
          </cell>
          <cell r="DI447">
            <v>7</v>
          </cell>
          <cell r="DJ447">
            <v>7</v>
          </cell>
          <cell r="DK447" t="str">
            <v>Uniform</v>
          </cell>
          <cell r="DL447">
            <v>136</v>
          </cell>
          <cell r="DM447">
            <v>136</v>
          </cell>
          <cell r="DN447">
            <v>136</v>
          </cell>
          <cell r="DO447" t="str">
            <v>Uniform</v>
          </cell>
        </row>
        <row r="448">
          <cell r="E448" t="str">
            <v>tot_EUR</v>
          </cell>
          <cell r="F448" t="str">
            <v>mcf</v>
          </cell>
          <cell r="G448" t="e">
            <v>#NAME?</v>
          </cell>
          <cell r="H448">
            <v>7020320383</v>
          </cell>
          <cell r="I448">
            <v>7020320383</v>
          </cell>
          <cell r="J448">
            <v>7020320383</v>
          </cell>
          <cell r="K448" t="str">
            <v>Uniform</v>
          </cell>
          <cell r="L448">
            <v>7020320383</v>
          </cell>
          <cell r="M448">
            <v>7020320383</v>
          </cell>
          <cell r="N448">
            <v>7020320383</v>
          </cell>
          <cell r="O448" t="str">
            <v>Uniform</v>
          </cell>
          <cell r="P448">
            <v>43886199</v>
          </cell>
          <cell r="Q448">
            <v>43886199</v>
          </cell>
          <cell r="R448">
            <v>43886199</v>
          </cell>
          <cell r="S448" t="str">
            <v>Uniform</v>
          </cell>
          <cell r="T448">
            <v>1918420710</v>
          </cell>
          <cell r="U448">
            <v>1918420710</v>
          </cell>
          <cell r="V448">
            <v>1918420710</v>
          </cell>
          <cell r="W448" t="str">
            <v>Uniform</v>
          </cell>
          <cell r="X448">
            <v>100829429</v>
          </cell>
          <cell r="Y448">
            <v>100829429</v>
          </cell>
          <cell r="Z448">
            <v>100829429</v>
          </cell>
          <cell r="AA448" t="str">
            <v>Uniform</v>
          </cell>
          <cell r="AB448">
            <v>3544608</v>
          </cell>
          <cell r="AC448">
            <v>3544608</v>
          </cell>
          <cell r="AD448">
            <v>3544608</v>
          </cell>
          <cell r="AE448" t="str">
            <v>Uniform</v>
          </cell>
          <cell r="AF448">
            <v>621277813</v>
          </cell>
          <cell r="AG448">
            <v>621277813</v>
          </cell>
          <cell r="AH448">
            <v>621277813</v>
          </cell>
          <cell r="AI448" t="str">
            <v>Uniform</v>
          </cell>
          <cell r="AJ448">
            <v>462185380</v>
          </cell>
          <cell r="AK448">
            <v>462185380</v>
          </cell>
          <cell r="AL448">
            <v>462185380</v>
          </cell>
          <cell r="AM448" t="str">
            <v>Uniform</v>
          </cell>
          <cell r="AN448">
            <v>0</v>
          </cell>
          <cell r="AO448">
            <v>0</v>
          </cell>
          <cell r="AP448">
            <v>0</v>
          </cell>
          <cell r="AQ448" t="str">
            <v>Uniform</v>
          </cell>
          <cell r="AR448">
            <v>390048399</v>
          </cell>
          <cell r="AS448">
            <v>390048399</v>
          </cell>
          <cell r="AT448">
            <v>390048399</v>
          </cell>
          <cell r="AU448" t="str">
            <v>Uniform</v>
          </cell>
          <cell r="AV448">
            <v>240647210</v>
          </cell>
          <cell r="AW448">
            <v>240647210</v>
          </cell>
          <cell r="AX448">
            <v>240647210</v>
          </cell>
          <cell r="AY448" t="str">
            <v>Uniform</v>
          </cell>
          <cell r="AZ448">
            <v>0</v>
          </cell>
          <cell r="BA448">
            <v>0</v>
          </cell>
          <cell r="BB448">
            <v>0</v>
          </cell>
          <cell r="BC448" t="str">
            <v>Uniform</v>
          </cell>
          <cell r="BD448">
            <v>111768535</v>
          </cell>
          <cell r="BE448">
            <v>111768535</v>
          </cell>
          <cell r="BF448">
            <v>111768535</v>
          </cell>
          <cell r="BG448" t="str">
            <v>Uniform</v>
          </cell>
          <cell r="BH448">
            <v>357257116</v>
          </cell>
          <cell r="BI448">
            <v>357257116</v>
          </cell>
          <cell r="BJ448">
            <v>357257116</v>
          </cell>
          <cell r="BK448" t="str">
            <v>Uniform</v>
          </cell>
          <cell r="BL448">
            <v>4542963</v>
          </cell>
          <cell r="BM448">
            <v>4542963</v>
          </cell>
          <cell r="BN448">
            <v>4542963</v>
          </cell>
          <cell r="BO448" t="str">
            <v>Uniform</v>
          </cell>
          <cell r="BP448">
            <v>1407062069</v>
          </cell>
          <cell r="BQ448">
            <v>1407062069</v>
          </cell>
          <cell r="BR448">
            <v>1407062069</v>
          </cell>
          <cell r="BS448" t="str">
            <v>Uniform</v>
          </cell>
          <cell r="BT448">
            <v>258844359</v>
          </cell>
          <cell r="BU448">
            <v>258844359</v>
          </cell>
          <cell r="BV448">
            <v>258844359</v>
          </cell>
          <cell r="BW448" t="str">
            <v>Uniform</v>
          </cell>
          <cell r="BX448">
            <v>274704656</v>
          </cell>
          <cell r="BY448">
            <v>274704656</v>
          </cell>
          <cell r="BZ448">
            <v>274704656</v>
          </cell>
          <cell r="CA448" t="str">
            <v>Uniform</v>
          </cell>
          <cell r="CB448">
            <v>72057484</v>
          </cell>
          <cell r="CC448">
            <v>72057484</v>
          </cell>
          <cell r="CD448">
            <v>72057484</v>
          </cell>
          <cell r="CE448" t="str">
            <v>Uniform</v>
          </cell>
          <cell r="CF448">
            <v>27084687</v>
          </cell>
          <cell r="CG448">
            <v>27084687</v>
          </cell>
          <cell r="CH448">
            <v>27084687</v>
          </cell>
          <cell r="CI448" t="str">
            <v>Uniform</v>
          </cell>
          <cell r="CJ448">
            <v>1929831564</v>
          </cell>
          <cell r="CK448">
            <v>1929831564</v>
          </cell>
          <cell r="CL448">
            <v>1929831564</v>
          </cell>
          <cell r="CM448" t="str">
            <v>Uniform</v>
          </cell>
          <cell r="CN448">
            <v>18207036</v>
          </cell>
          <cell r="CO448">
            <v>18207036</v>
          </cell>
          <cell r="CP448">
            <v>18207036</v>
          </cell>
          <cell r="CQ448" t="str">
            <v>Uniform</v>
          </cell>
          <cell r="CR448">
            <v>1089541357</v>
          </cell>
          <cell r="CS448">
            <v>1089541357</v>
          </cell>
          <cell r="CT448">
            <v>1089541357</v>
          </cell>
          <cell r="CU448" t="str">
            <v>Uniform</v>
          </cell>
          <cell r="CV448">
            <v>25976069</v>
          </cell>
          <cell r="CW448">
            <v>25976069</v>
          </cell>
          <cell r="CX448">
            <v>25976069</v>
          </cell>
          <cell r="CY448" t="str">
            <v>Uniform</v>
          </cell>
          <cell r="CZ448">
            <v>1137119</v>
          </cell>
          <cell r="DA448">
            <v>1137119</v>
          </cell>
          <cell r="DB448">
            <v>1137119</v>
          </cell>
          <cell r="DC448" t="str">
            <v>Uniform</v>
          </cell>
          <cell r="DD448">
            <v>0</v>
          </cell>
          <cell r="DE448">
            <v>0</v>
          </cell>
          <cell r="DF448">
            <v>0</v>
          </cell>
          <cell r="DG448" t="str">
            <v>Uniform</v>
          </cell>
          <cell r="DH448">
            <v>1432844</v>
          </cell>
          <cell r="DI448">
            <v>1432844</v>
          </cell>
          <cell r="DJ448">
            <v>1432844</v>
          </cell>
          <cell r="DK448" t="str">
            <v>Uniform</v>
          </cell>
          <cell r="DL448">
            <v>41737464</v>
          </cell>
          <cell r="DM448">
            <v>41737464</v>
          </cell>
          <cell r="DN448">
            <v>41737464</v>
          </cell>
          <cell r="DO448" t="str">
            <v>Uniform</v>
          </cell>
        </row>
        <row r="449">
          <cell r="E449" t="str">
            <v>wells_pad</v>
          </cell>
          <cell r="F449" t="str">
            <v>well/pad</v>
          </cell>
          <cell r="G449" t="e">
            <v>#NAME?</v>
          </cell>
          <cell r="H449">
            <v>1</v>
          </cell>
          <cell r="I449">
            <v>5</v>
          </cell>
          <cell r="J449">
            <v>16</v>
          </cell>
          <cell r="K449" t="str">
            <v>Triangular</v>
          </cell>
          <cell r="L449">
            <v>1</v>
          </cell>
          <cell r="M449">
            <v>5</v>
          </cell>
          <cell r="N449">
            <v>16</v>
          </cell>
          <cell r="O449" t="str">
            <v>Triangular</v>
          </cell>
          <cell r="P449">
            <v>1</v>
          </cell>
          <cell r="Q449">
            <v>1</v>
          </cell>
          <cell r="R449">
            <v>1</v>
          </cell>
          <cell r="S449" t="str">
            <v>Triangular</v>
          </cell>
          <cell r="T449">
            <v>1</v>
          </cell>
          <cell r="U449">
            <v>5</v>
          </cell>
          <cell r="V449">
            <v>16</v>
          </cell>
          <cell r="W449" t="str">
            <v>Triangular</v>
          </cell>
          <cell r="X449">
            <v>1</v>
          </cell>
          <cell r="Y449">
            <v>5</v>
          </cell>
          <cell r="Z449">
            <v>16</v>
          </cell>
          <cell r="AA449" t="str">
            <v>Triangular</v>
          </cell>
          <cell r="AB449">
            <v>1</v>
          </cell>
          <cell r="AC449">
            <v>1</v>
          </cell>
          <cell r="AD449">
            <v>1</v>
          </cell>
          <cell r="AE449" t="str">
            <v>Triangular</v>
          </cell>
          <cell r="AF449">
            <v>1</v>
          </cell>
          <cell r="AG449">
            <v>5</v>
          </cell>
          <cell r="AH449">
            <v>16</v>
          </cell>
          <cell r="AI449" t="str">
            <v>Triangular</v>
          </cell>
          <cell r="AJ449">
            <v>1</v>
          </cell>
          <cell r="AK449">
            <v>5</v>
          </cell>
          <cell r="AL449">
            <v>16</v>
          </cell>
          <cell r="AM449" t="str">
            <v>Triangular</v>
          </cell>
          <cell r="AN449">
            <v>1</v>
          </cell>
          <cell r="AO449">
            <v>1</v>
          </cell>
          <cell r="AP449">
            <v>1</v>
          </cell>
          <cell r="AQ449" t="str">
            <v>Triangular</v>
          </cell>
          <cell r="AR449">
            <v>1</v>
          </cell>
          <cell r="AS449">
            <v>5</v>
          </cell>
          <cell r="AT449">
            <v>16</v>
          </cell>
          <cell r="AU449" t="str">
            <v>Triangular</v>
          </cell>
          <cell r="AV449">
            <v>1</v>
          </cell>
          <cell r="AW449">
            <v>5</v>
          </cell>
          <cell r="AX449">
            <v>16</v>
          </cell>
          <cell r="AY449" t="str">
            <v>Triangular</v>
          </cell>
          <cell r="AZ449">
            <v>1</v>
          </cell>
          <cell r="BA449">
            <v>1</v>
          </cell>
          <cell r="BB449">
            <v>1</v>
          </cell>
          <cell r="BC449" t="str">
            <v>Triangular</v>
          </cell>
          <cell r="BD449">
            <v>1</v>
          </cell>
          <cell r="BE449">
            <v>5</v>
          </cell>
          <cell r="BF449">
            <v>16</v>
          </cell>
          <cell r="BG449" t="str">
            <v>Triangular</v>
          </cell>
          <cell r="BH449">
            <v>1</v>
          </cell>
          <cell r="BI449">
            <v>5</v>
          </cell>
          <cell r="BJ449">
            <v>16</v>
          </cell>
          <cell r="BK449" t="str">
            <v>Triangular</v>
          </cell>
          <cell r="BL449">
            <v>1</v>
          </cell>
          <cell r="BM449">
            <v>1</v>
          </cell>
          <cell r="BN449">
            <v>1</v>
          </cell>
          <cell r="BO449" t="str">
            <v>Triangular</v>
          </cell>
          <cell r="BP449">
            <v>1</v>
          </cell>
          <cell r="BQ449">
            <v>5</v>
          </cell>
          <cell r="BR449">
            <v>16</v>
          </cell>
          <cell r="BS449" t="str">
            <v>Triangular</v>
          </cell>
          <cell r="BT449">
            <v>1</v>
          </cell>
          <cell r="BU449">
            <v>5</v>
          </cell>
          <cell r="BV449">
            <v>16</v>
          </cell>
          <cell r="BW449" t="str">
            <v>Triangular</v>
          </cell>
          <cell r="BX449">
            <v>1</v>
          </cell>
          <cell r="BY449">
            <v>5</v>
          </cell>
          <cell r="BZ449">
            <v>16</v>
          </cell>
          <cell r="CA449" t="str">
            <v>Triangular</v>
          </cell>
          <cell r="CB449">
            <v>1</v>
          </cell>
          <cell r="CC449">
            <v>5</v>
          </cell>
          <cell r="CD449">
            <v>16</v>
          </cell>
          <cell r="CE449" t="str">
            <v>Triangular</v>
          </cell>
          <cell r="CF449">
            <v>1</v>
          </cell>
          <cell r="CG449">
            <v>1</v>
          </cell>
          <cell r="CH449">
            <v>1</v>
          </cell>
          <cell r="CI449" t="str">
            <v>Triangular</v>
          </cell>
          <cell r="CJ449">
            <v>1</v>
          </cell>
          <cell r="CK449">
            <v>5</v>
          </cell>
          <cell r="CL449">
            <v>16</v>
          </cell>
          <cell r="CM449" t="str">
            <v>Triangular</v>
          </cell>
          <cell r="CN449">
            <v>1</v>
          </cell>
          <cell r="CO449">
            <v>1</v>
          </cell>
          <cell r="CP449">
            <v>1</v>
          </cell>
          <cell r="CQ449" t="str">
            <v>Triangular</v>
          </cell>
          <cell r="CR449">
            <v>1</v>
          </cell>
          <cell r="CS449">
            <v>5</v>
          </cell>
          <cell r="CT449">
            <v>16</v>
          </cell>
          <cell r="CU449" t="str">
            <v>Triangular</v>
          </cell>
          <cell r="CV449">
            <v>1</v>
          </cell>
          <cell r="CW449">
            <v>1</v>
          </cell>
          <cell r="CX449">
            <v>1</v>
          </cell>
          <cell r="CY449" t="str">
            <v>Triangular</v>
          </cell>
          <cell r="CZ449">
            <v>1</v>
          </cell>
          <cell r="DA449">
            <v>5</v>
          </cell>
          <cell r="DB449">
            <v>16</v>
          </cell>
          <cell r="DC449" t="str">
            <v>Triangular</v>
          </cell>
          <cell r="DD449">
            <v>1</v>
          </cell>
          <cell r="DE449">
            <v>1</v>
          </cell>
          <cell r="DF449">
            <v>1</v>
          </cell>
          <cell r="DG449" t="str">
            <v>Triangular</v>
          </cell>
          <cell r="DH449">
            <v>1</v>
          </cell>
          <cell r="DI449">
            <v>1</v>
          </cell>
          <cell r="DJ449">
            <v>1</v>
          </cell>
          <cell r="DK449" t="str">
            <v>Triangular</v>
          </cell>
          <cell r="DL449">
            <v>1</v>
          </cell>
          <cell r="DM449">
            <v>5</v>
          </cell>
          <cell r="DN449">
            <v>16</v>
          </cell>
          <cell r="DO449" t="str">
            <v>Triangular</v>
          </cell>
        </row>
        <row r="450">
          <cell r="E450" t="str">
            <v>prod_NG</v>
          </cell>
          <cell r="F450" t="str">
            <v>kg</v>
          </cell>
          <cell r="G450" t="e">
            <v>#NAME?</v>
          </cell>
          <cell r="H450">
            <v>6363262581</v>
          </cell>
          <cell r="I450">
            <v>6363262581</v>
          </cell>
          <cell r="J450">
            <v>6363262581</v>
          </cell>
          <cell r="K450" t="str">
            <v>Uniform</v>
          </cell>
          <cell r="L450">
            <v>6363262581</v>
          </cell>
          <cell r="M450">
            <v>6363262581</v>
          </cell>
          <cell r="N450">
            <v>6363262581</v>
          </cell>
          <cell r="O450" t="str">
            <v>Uniform</v>
          </cell>
          <cell r="P450">
            <v>156608739</v>
          </cell>
          <cell r="Q450">
            <v>156608739</v>
          </cell>
          <cell r="R450">
            <v>156608739</v>
          </cell>
          <cell r="S450" t="str">
            <v>Uniform</v>
          </cell>
          <cell r="T450">
            <v>1451862754</v>
          </cell>
          <cell r="U450">
            <v>1451862754</v>
          </cell>
          <cell r="V450">
            <v>1451862754</v>
          </cell>
          <cell r="W450" t="str">
            <v>Uniform</v>
          </cell>
          <cell r="X450">
            <v>279935747</v>
          </cell>
          <cell r="Y450">
            <v>279935747</v>
          </cell>
          <cell r="Z450">
            <v>279935747</v>
          </cell>
          <cell r="AA450" t="str">
            <v>Uniform</v>
          </cell>
          <cell r="AB450">
            <v>84137354</v>
          </cell>
          <cell r="AC450">
            <v>84137354</v>
          </cell>
          <cell r="AD450">
            <v>84137354</v>
          </cell>
          <cell r="AE450" t="str">
            <v>Uniform</v>
          </cell>
          <cell r="AF450">
            <v>923985008</v>
          </cell>
          <cell r="AG450">
            <v>923985008</v>
          </cell>
          <cell r="AH450">
            <v>923985008</v>
          </cell>
          <cell r="AI450" t="str">
            <v>Uniform</v>
          </cell>
          <cell r="AJ450">
            <v>230197683</v>
          </cell>
          <cell r="AK450">
            <v>230197683</v>
          </cell>
          <cell r="AL450">
            <v>230197683</v>
          </cell>
          <cell r="AM450" t="str">
            <v>Uniform</v>
          </cell>
          <cell r="AN450">
            <v>351142124</v>
          </cell>
          <cell r="AO450">
            <v>351142124</v>
          </cell>
          <cell r="AP450">
            <v>351142124</v>
          </cell>
          <cell r="AQ450" t="str">
            <v>Uniform</v>
          </cell>
          <cell r="AR450">
            <v>295462636</v>
          </cell>
          <cell r="AS450">
            <v>295462636</v>
          </cell>
          <cell r="AT450">
            <v>295462636</v>
          </cell>
          <cell r="AU450" t="str">
            <v>Uniform</v>
          </cell>
          <cell r="AV450">
            <v>275437277</v>
          </cell>
          <cell r="AW450">
            <v>275437277</v>
          </cell>
          <cell r="AX450">
            <v>275437277</v>
          </cell>
          <cell r="AY450" t="str">
            <v>Uniform</v>
          </cell>
          <cell r="AZ450">
            <v>51320585</v>
          </cell>
          <cell r="BA450">
            <v>51320585</v>
          </cell>
          <cell r="BB450">
            <v>51320585</v>
          </cell>
          <cell r="BC450" t="str">
            <v>Uniform</v>
          </cell>
          <cell r="BD450">
            <v>194506019</v>
          </cell>
          <cell r="BE450">
            <v>194506019</v>
          </cell>
          <cell r="BF450">
            <v>194506019</v>
          </cell>
          <cell r="BG450" t="str">
            <v>Uniform</v>
          </cell>
          <cell r="BH450">
            <v>220702741</v>
          </cell>
          <cell r="BI450">
            <v>220702741</v>
          </cell>
          <cell r="BJ450">
            <v>220702741</v>
          </cell>
          <cell r="BK450" t="str">
            <v>Uniform</v>
          </cell>
          <cell r="BL450">
            <v>472228416</v>
          </cell>
          <cell r="BM450">
            <v>472228416</v>
          </cell>
          <cell r="BN450">
            <v>472228416</v>
          </cell>
          <cell r="BO450" t="str">
            <v>Uniform</v>
          </cell>
          <cell r="BP450">
            <v>561189712</v>
          </cell>
          <cell r="BQ450">
            <v>561189712</v>
          </cell>
          <cell r="BR450">
            <v>561189712</v>
          </cell>
          <cell r="BS450" t="str">
            <v>Uniform</v>
          </cell>
          <cell r="BT450">
            <v>374000951</v>
          </cell>
          <cell r="BU450">
            <v>374000951</v>
          </cell>
          <cell r="BV450">
            <v>374000951</v>
          </cell>
          <cell r="BW450" t="str">
            <v>Uniform</v>
          </cell>
          <cell r="BX450">
            <v>720597658</v>
          </cell>
          <cell r="BY450">
            <v>720597658</v>
          </cell>
          <cell r="BZ450">
            <v>720597658</v>
          </cell>
          <cell r="CA450" t="str">
            <v>Uniform</v>
          </cell>
          <cell r="CB450">
            <v>408347715</v>
          </cell>
          <cell r="CC450">
            <v>408347715</v>
          </cell>
          <cell r="CD450">
            <v>408347715</v>
          </cell>
          <cell r="CE450" t="str">
            <v>Uniform</v>
          </cell>
          <cell r="CF450">
            <v>499266847</v>
          </cell>
          <cell r="CG450">
            <v>499266847</v>
          </cell>
          <cell r="CH450">
            <v>499266847</v>
          </cell>
          <cell r="CI450" t="str">
            <v>Uniform</v>
          </cell>
          <cell r="CJ450">
            <v>1172849233</v>
          </cell>
          <cell r="CK450">
            <v>1172849233</v>
          </cell>
          <cell r="CL450">
            <v>1172849233</v>
          </cell>
          <cell r="CM450" t="str">
            <v>Uniform</v>
          </cell>
          <cell r="CN450">
            <v>330400139</v>
          </cell>
          <cell r="CO450">
            <v>330400139</v>
          </cell>
          <cell r="CP450">
            <v>330400139</v>
          </cell>
          <cell r="CQ450" t="str">
            <v>Uniform</v>
          </cell>
          <cell r="CR450">
            <v>846521815</v>
          </cell>
          <cell r="CS450">
            <v>846521815</v>
          </cell>
          <cell r="CT450">
            <v>846521815</v>
          </cell>
          <cell r="CU450" t="str">
            <v>Uniform</v>
          </cell>
          <cell r="CV450">
            <v>107435216</v>
          </cell>
          <cell r="CW450">
            <v>107435216</v>
          </cell>
          <cell r="CX450">
            <v>107435216</v>
          </cell>
          <cell r="CY450" t="str">
            <v>Uniform</v>
          </cell>
          <cell r="CZ450">
            <v>11390065</v>
          </cell>
          <cell r="DA450">
            <v>11390065</v>
          </cell>
          <cell r="DB450">
            <v>11390065</v>
          </cell>
          <cell r="DC450" t="str">
            <v>Uniform</v>
          </cell>
          <cell r="DD450">
            <v>435621667</v>
          </cell>
          <cell r="DE450">
            <v>435621667</v>
          </cell>
          <cell r="DF450">
            <v>435621667</v>
          </cell>
          <cell r="DG450" t="str">
            <v>Uniform</v>
          </cell>
          <cell r="DH450">
            <v>314993325</v>
          </cell>
          <cell r="DI450">
            <v>314993325</v>
          </cell>
          <cell r="DJ450">
            <v>314993325</v>
          </cell>
          <cell r="DK450" t="str">
            <v>Uniform</v>
          </cell>
          <cell r="DL450">
            <v>56085692</v>
          </cell>
          <cell r="DM450">
            <v>56085692</v>
          </cell>
          <cell r="DN450">
            <v>56085692</v>
          </cell>
          <cell r="DO450" t="str">
            <v>Uniform</v>
          </cell>
        </row>
        <row r="451">
          <cell r="E451" t="str">
            <v>perc_prod_NG_new</v>
          </cell>
          <cell r="F451" t="str">
            <v>kg/kg</v>
          </cell>
          <cell r="G451" t="e">
            <v>#NAME?</v>
          </cell>
          <cell r="H451">
            <v>0.15181738451035012</v>
          </cell>
          <cell r="I451">
            <v>0.15181738451035012</v>
          </cell>
          <cell r="J451">
            <v>0.15181738451035012</v>
          </cell>
          <cell r="K451" t="str">
            <v>Uniform</v>
          </cell>
          <cell r="L451">
            <v>0.15181738451035012</v>
          </cell>
          <cell r="M451">
            <v>0.15181738451035012</v>
          </cell>
          <cell r="N451">
            <v>0.15181738451035012</v>
          </cell>
          <cell r="O451" t="str">
            <v>Uniform</v>
          </cell>
          <cell r="P451">
            <v>5.347812678576002E-2</v>
          </cell>
          <cell r="Q451">
            <v>5.347812678576002E-2</v>
          </cell>
          <cell r="R451">
            <v>5.347812678576002E-2</v>
          </cell>
          <cell r="S451" t="str">
            <v>Uniform</v>
          </cell>
          <cell r="T451">
            <v>0.25656238303086876</v>
          </cell>
          <cell r="U451">
            <v>0.25656238303086876</v>
          </cell>
          <cell r="V451">
            <v>0.25656238303086876</v>
          </cell>
          <cell r="W451" t="str">
            <v>Uniform</v>
          </cell>
          <cell r="X451">
            <v>9.8450559799352813E-2</v>
          </cell>
          <cell r="Y451">
            <v>9.8450559799352813E-2</v>
          </cell>
          <cell r="Z451">
            <v>9.8450559799352813E-2</v>
          </cell>
          <cell r="AA451" t="str">
            <v>Uniform</v>
          </cell>
          <cell r="AB451">
            <v>1.6642215774933924E-2</v>
          </cell>
          <cell r="AC451">
            <v>1.6642215774933924E-2</v>
          </cell>
          <cell r="AD451">
            <v>1.6642215774933924E-2</v>
          </cell>
          <cell r="AE451" t="str">
            <v>Uniform</v>
          </cell>
          <cell r="AF451">
            <v>0.26409916598993127</v>
          </cell>
          <cell r="AG451">
            <v>0.26409916598993127</v>
          </cell>
          <cell r="AH451">
            <v>0.26409916598993127</v>
          </cell>
          <cell r="AI451" t="str">
            <v>Uniform</v>
          </cell>
          <cell r="AJ451">
            <v>0.36066791341249077</v>
          </cell>
          <cell r="AK451">
            <v>0.36066791341249077</v>
          </cell>
          <cell r="AL451">
            <v>0.36066791341249077</v>
          </cell>
          <cell r="AM451" t="str">
            <v>Uniform</v>
          </cell>
          <cell r="AN451">
            <v>0</v>
          </cell>
          <cell r="AO451">
            <v>0</v>
          </cell>
          <cell r="AP451">
            <v>0</v>
          </cell>
          <cell r="AQ451" t="str">
            <v>Uniform</v>
          </cell>
          <cell r="AR451">
            <v>0.27525798896615816</v>
          </cell>
          <cell r="AS451">
            <v>0.27525798896615816</v>
          </cell>
          <cell r="AT451">
            <v>0.27525798896615816</v>
          </cell>
          <cell r="AU451" t="str">
            <v>Uniform</v>
          </cell>
          <cell r="AV451">
            <v>0.14053996765296223</v>
          </cell>
          <cell r="AW451">
            <v>0.14053996765296223</v>
          </cell>
          <cell r="AX451">
            <v>0.14053996765296223</v>
          </cell>
          <cell r="AY451" t="str">
            <v>Uniform</v>
          </cell>
          <cell r="AZ451">
            <v>0</v>
          </cell>
          <cell r="BA451">
            <v>0</v>
          </cell>
          <cell r="BB451">
            <v>0</v>
          </cell>
          <cell r="BC451" t="str">
            <v>Uniform</v>
          </cell>
          <cell r="BD451">
            <v>9.2004170832368948E-2</v>
          </cell>
          <cell r="BE451">
            <v>9.2004170832368948E-2</v>
          </cell>
          <cell r="BF451">
            <v>9.2004170832368948E-2</v>
          </cell>
          <cell r="BG451" t="str">
            <v>Uniform</v>
          </cell>
          <cell r="BH451">
            <v>0.20287410023602742</v>
          </cell>
          <cell r="BI451">
            <v>0.20287410023602742</v>
          </cell>
          <cell r="BJ451">
            <v>0.20287410023602742</v>
          </cell>
          <cell r="BK451" t="str">
            <v>Uniform</v>
          </cell>
          <cell r="BL451">
            <v>1.5000071490827015E-3</v>
          </cell>
          <cell r="BM451">
            <v>1.5000071490827015E-3</v>
          </cell>
          <cell r="BN451">
            <v>1.5000071490827015E-3</v>
          </cell>
          <cell r="BO451" t="str">
            <v>Uniform</v>
          </cell>
          <cell r="BP451">
            <v>0.39659805987320024</v>
          </cell>
          <cell r="BQ451">
            <v>0.39659805987320024</v>
          </cell>
          <cell r="BR451">
            <v>0.39659805987320024</v>
          </cell>
          <cell r="BS451" t="str">
            <v>Uniform</v>
          </cell>
          <cell r="BT451">
            <v>0.13300405484797817</v>
          </cell>
          <cell r="BU451">
            <v>0.13300405484797817</v>
          </cell>
          <cell r="BV451">
            <v>0.13300405484797817</v>
          </cell>
          <cell r="BW451" t="str">
            <v>Uniform</v>
          </cell>
          <cell r="BX451">
            <v>4.2426216156256226E-2</v>
          </cell>
          <cell r="BY451">
            <v>4.2426216156256226E-2</v>
          </cell>
          <cell r="BZ451">
            <v>4.2426216156256226E-2</v>
          </cell>
          <cell r="CA451" t="str">
            <v>Uniform</v>
          </cell>
          <cell r="CB451">
            <v>2.2035365129935893E-2</v>
          </cell>
          <cell r="CC451">
            <v>2.2035365129935893E-2</v>
          </cell>
          <cell r="CD451">
            <v>2.2035365129935893E-2</v>
          </cell>
          <cell r="CE451" t="str">
            <v>Uniform</v>
          </cell>
          <cell r="CF451">
            <v>4.1145772292787552E-3</v>
          </cell>
          <cell r="CG451">
            <v>4.1145772292787552E-3</v>
          </cell>
          <cell r="CH451">
            <v>4.1145772292787552E-3</v>
          </cell>
          <cell r="CI451" t="str">
            <v>Uniform</v>
          </cell>
          <cell r="CJ451">
            <v>0.25512696310899152</v>
          </cell>
          <cell r="CK451">
            <v>0.25512696310899152</v>
          </cell>
          <cell r="CL451">
            <v>0.25512696310899152</v>
          </cell>
          <cell r="CM451" t="str">
            <v>Uniform</v>
          </cell>
          <cell r="CN451">
            <v>8.0255020715956776E-3</v>
          </cell>
          <cell r="CO451">
            <v>8.0255020715956776E-3</v>
          </cell>
          <cell r="CP451">
            <v>8.0255020715956776E-3</v>
          </cell>
          <cell r="CQ451" t="str">
            <v>Uniform</v>
          </cell>
          <cell r="CR451">
            <v>0.19100680352815244</v>
          </cell>
          <cell r="CS451">
            <v>0.19100680352815244</v>
          </cell>
          <cell r="CT451">
            <v>0.19100680352815244</v>
          </cell>
          <cell r="CU451" t="str">
            <v>Uniform</v>
          </cell>
          <cell r="CV451">
            <v>3.351281948369704E-2</v>
          </cell>
          <cell r="CW451">
            <v>3.351281948369704E-2</v>
          </cell>
          <cell r="CX451">
            <v>3.351281948369704E-2</v>
          </cell>
          <cell r="CY451" t="str">
            <v>Uniform</v>
          </cell>
          <cell r="CZ451">
            <v>0.10584224058422845</v>
          </cell>
          <cell r="DA451">
            <v>0.10584224058422845</v>
          </cell>
          <cell r="DB451">
            <v>0.10584224058422845</v>
          </cell>
          <cell r="DC451" t="str">
            <v>Uniform</v>
          </cell>
          <cell r="DD451">
            <v>0</v>
          </cell>
          <cell r="DE451">
            <v>0</v>
          </cell>
          <cell r="DF451">
            <v>0</v>
          </cell>
          <cell r="DG451" t="str">
            <v>Uniform</v>
          </cell>
          <cell r="DH451">
            <v>8.7626936221585014E-4</v>
          </cell>
          <cell r="DI451">
            <v>8.7626936221585014E-4</v>
          </cell>
          <cell r="DJ451">
            <v>8.7626936221585014E-4</v>
          </cell>
          <cell r="DK451" t="str">
            <v>Uniform</v>
          </cell>
          <cell r="DL451">
            <v>0.18780057131148528</v>
          </cell>
          <cell r="DM451">
            <v>0.18780057131148528</v>
          </cell>
          <cell r="DN451">
            <v>0.18780057131148528</v>
          </cell>
          <cell r="DO451" t="str">
            <v>Uniform</v>
          </cell>
        </row>
        <row r="452">
          <cell r="E452" t="str">
            <v>perc_grass</v>
          </cell>
          <cell r="F452" t="str">
            <v>percent</v>
          </cell>
          <cell r="G452" t="e">
            <v>#NAME?</v>
          </cell>
          <cell r="H452">
            <v>4.9917065415433629E-2</v>
          </cell>
          <cell r="I452">
            <v>4.9917065415433629E-2</v>
          </cell>
          <cell r="J452">
            <v>4.9917065415433629E-2</v>
          </cell>
          <cell r="K452" t="str">
            <v>Uniform</v>
          </cell>
          <cell r="L452">
            <v>4.9917065415433629E-2</v>
          </cell>
          <cell r="M452">
            <v>4.9917065415433629E-2</v>
          </cell>
          <cell r="N452">
            <v>4.9917065415433629E-2</v>
          </cell>
          <cell r="O452" t="str">
            <v>Uniform</v>
          </cell>
          <cell r="P452">
            <v>0.37796457369131126</v>
          </cell>
          <cell r="Q452">
            <v>0.37796457369131126</v>
          </cell>
          <cell r="R452">
            <v>0.37796457369131126</v>
          </cell>
          <cell r="S452" t="str">
            <v>Uniform</v>
          </cell>
          <cell r="T452">
            <v>0.37796457369131126</v>
          </cell>
          <cell r="U452">
            <v>0.37796457369131126</v>
          </cell>
          <cell r="V452">
            <v>0.37796457369131126</v>
          </cell>
          <cell r="W452" t="str">
            <v>Uniform</v>
          </cell>
          <cell r="X452">
            <v>0.37796457369131126</v>
          </cell>
          <cell r="Y452">
            <v>0.37796457369131126</v>
          </cell>
          <cell r="Z452">
            <v>0.37796457369131126</v>
          </cell>
          <cell r="AA452" t="str">
            <v>Uniform</v>
          </cell>
          <cell r="AB452">
            <v>9.1034024488942183E-2</v>
          </cell>
          <cell r="AC452">
            <v>9.1034024488942183E-2</v>
          </cell>
          <cell r="AD452">
            <v>9.1034024488942183E-2</v>
          </cell>
          <cell r="AE452" t="str">
            <v>Uniform</v>
          </cell>
          <cell r="AF452">
            <v>9.1034024488942183E-2</v>
          </cell>
          <cell r="AG452">
            <v>9.1034024488942183E-2</v>
          </cell>
          <cell r="AH452">
            <v>9.1034024488942183E-2</v>
          </cell>
          <cell r="AI452" t="str">
            <v>Uniform</v>
          </cell>
          <cell r="AJ452">
            <v>9.1034024488942183E-2</v>
          </cell>
          <cell r="AK452">
            <v>9.1034024488942183E-2</v>
          </cell>
          <cell r="AL452">
            <v>9.1034024488942183E-2</v>
          </cell>
          <cell r="AM452" t="str">
            <v>Uniform</v>
          </cell>
          <cell r="AN452">
            <v>0.66489512289368036</v>
          </cell>
          <cell r="AO452">
            <v>0.66489512289368036</v>
          </cell>
          <cell r="AP452">
            <v>0.66489512289368036</v>
          </cell>
          <cell r="AQ452" t="str">
            <v>Uniform</v>
          </cell>
          <cell r="AR452">
            <v>0.66489512289368036</v>
          </cell>
          <cell r="AS452">
            <v>0.66489512289368036</v>
          </cell>
          <cell r="AT452">
            <v>0.66489512289368036</v>
          </cell>
          <cell r="AU452" t="str">
            <v>Uniform</v>
          </cell>
          <cell r="AV452">
            <v>0.66489512289368036</v>
          </cell>
          <cell r="AW452">
            <v>0.66489512289368036</v>
          </cell>
          <cell r="AX452">
            <v>0.66489512289368036</v>
          </cell>
          <cell r="AY452" t="str">
            <v>Uniform</v>
          </cell>
          <cell r="AZ452">
            <v>0.10930134922445749</v>
          </cell>
          <cell r="BA452">
            <v>0.10930134922445749</v>
          </cell>
          <cell r="BB452">
            <v>0.10930134922445749</v>
          </cell>
          <cell r="BC452" t="str">
            <v>Uniform</v>
          </cell>
          <cell r="BD452">
            <v>0.10930134922445749</v>
          </cell>
          <cell r="BE452">
            <v>0.10930134922445749</v>
          </cell>
          <cell r="BF452">
            <v>0.10930134922445749</v>
          </cell>
          <cell r="BG452" t="str">
            <v>Uniform</v>
          </cell>
          <cell r="BH452">
            <v>0.47762786065627627</v>
          </cell>
          <cell r="BI452">
            <v>0.47762786065627627</v>
          </cell>
          <cell r="BJ452">
            <v>0.47762786065627627</v>
          </cell>
          <cell r="BK452" t="str">
            <v>Uniform</v>
          </cell>
          <cell r="BL452">
            <v>0.47762786065627627</v>
          </cell>
          <cell r="BM452">
            <v>0.47762786065627627</v>
          </cell>
          <cell r="BN452">
            <v>0.47762786065627627</v>
          </cell>
          <cell r="BO452" t="str">
            <v>Uniform</v>
          </cell>
          <cell r="BP452">
            <v>0.47762786065627627</v>
          </cell>
          <cell r="BQ452">
            <v>0.47762786065627627</v>
          </cell>
          <cell r="BR452">
            <v>0.47762786065627627</v>
          </cell>
          <cell r="BS452" t="str">
            <v>Uniform</v>
          </cell>
          <cell r="BT452">
            <v>0.47762786065627627</v>
          </cell>
          <cell r="BU452">
            <v>0.47762786065627627</v>
          </cell>
          <cell r="BV452">
            <v>0.47762786065627627</v>
          </cell>
          <cell r="BW452" t="str">
            <v>Uniform</v>
          </cell>
          <cell r="BX452">
            <v>0.66489512289368036</v>
          </cell>
          <cell r="BY452">
            <v>0.66489512289368036</v>
          </cell>
          <cell r="BZ452">
            <v>0.66489512289368036</v>
          </cell>
          <cell r="CA452" t="str">
            <v>Uniform</v>
          </cell>
          <cell r="CB452">
            <v>0.66489512289368036</v>
          </cell>
          <cell r="CC452">
            <v>0.66489512289368036</v>
          </cell>
          <cell r="CD452">
            <v>0.66489512289368036</v>
          </cell>
          <cell r="CE452" t="str">
            <v>Uniform</v>
          </cell>
          <cell r="CF452">
            <v>0.66489512289368036</v>
          </cell>
          <cell r="CG452">
            <v>0.66489512289368036</v>
          </cell>
          <cell r="CH452">
            <v>0.66489512289368036</v>
          </cell>
          <cell r="CI452" t="str">
            <v>Uniform</v>
          </cell>
          <cell r="CJ452">
            <v>0.66489512289368036</v>
          </cell>
          <cell r="CK452">
            <v>0.66489512289368036</v>
          </cell>
          <cell r="CL452">
            <v>0.66489512289368036</v>
          </cell>
          <cell r="CM452" t="str">
            <v>Uniform</v>
          </cell>
          <cell r="CN452">
            <v>0.8188365676469066</v>
          </cell>
          <cell r="CO452">
            <v>0.8188365676469066</v>
          </cell>
          <cell r="CP452">
            <v>0.8188365676469066</v>
          </cell>
          <cell r="CQ452" t="str">
            <v>Uniform</v>
          </cell>
          <cell r="CR452">
            <v>0.8188365676469066</v>
          </cell>
          <cell r="CS452">
            <v>0.8188365676469066</v>
          </cell>
          <cell r="CT452">
            <v>0.8188365676469066</v>
          </cell>
          <cell r="CU452" t="str">
            <v>Uniform</v>
          </cell>
          <cell r="CV452">
            <v>0.59476465251691624</v>
          </cell>
          <cell r="CW452">
            <v>0.59476465251691624</v>
          </cell>
          <cell r="CX452">
            <v>0.59476465251691624</v>
          </cell>
          <cell r="CY452" t="str">
            <v>Uniform</v>
          </cell>
          <cell r="CZ452">
            <v>0.59476465251691624</v>
          </cell>
          <cell r="DA452">
            <v>0.59476465251691624</v>
          </cell>
          <cell r="DB452">
            <v>0.59476465251691624</v>
          </cell>
          <cell r="DC452" t="str">
            <v>Uniform</v>
          </cell>
          <cell r="DD452">
            <v>0.7503194631728729</v>
          </cell>
          <cell r="DE452">
            <v>0.7503194631728729</v>
          </cell>
          <cell r="DF452">
            <v>0.7503194631728729</v>
          </cell>
          <cell r="DG452" t="str">
            <v>Uniform</v>
          </cell>
          <cell r="DH452">
            <v>0.7503194631728729</v>
          </cell>
          <cell r="DI452">
            <v>0.7503194631728729</v>
          </cell>
          <cell r="DJ452">
            <v>0.7503194631728729</v>
          </cell>
          <cell r="DK452" t="str">
            <v>Uniform</v>
          </cell>
          <cell r="DL452">
            <v>0.49322347306476494</v>
          </cell>
          <cell r="DM452">
            <v>0.49322347306476494</v>
          </cell>
          <cell r="DN452">
            <v>0.49322347306476494</v>
          </cell>
          <cell r="DO452" t="str">
            <v>Uniform</v>
          </cell>
        </row>
        <row r="453">
          <cell r="E453" t="str">
            <v>perc_forest</v>
          </cell>
          <cell r="F453" t="str">
            <v>percent</v>
          </cell>
          <cell r="G453" t="e">
            <v>#NAME?</v>
          </cell>
          <cell r="H453">
            <v>0.7161754668269974</v>
          </cell>
          <cell r="I453">
            <v>0.7161754668269974</v>
          </cell>
          <cell r="J453">
            <v>0.7161754668269974</v>
          </cell>
          <cell r="K453" t="str">
            <v>Uniform</v>
          </cell>
          <cell r="L453">
            <v>0.7161754668269974</v>
          </cell>
          <cell r="M453">
            <v>0.7161754668269974</v>
          </cell>
          <cell r="N453">
            <v>0.7161754668269974</v>
          </cell>
          <cell r="O453" t="str">
            <v>Uniform</v>
          </cell>
          <cell r="P453">
            <v>0.40206103466547366</v>
          </cell>
          <cell r="Q453">
            <v>0.40206103466547366</v>
          </cell>
          <cell r="R453">
            <v>0.40206103466547366</v>
          </cell>
          <cell r="S453" t="str">
            <v>Uniform</v>
          </cell>
          <cell r="T453">
            <v>0.40206103466547366</v>
          </cell>
          <cell r="U453">
            <v>0.40206103466547366</v>
          </cell>
          <cell r="V453">
            <v>0.40206103466547366</v>
          </cell>
          <cell r="W453" t="str">
            <v>Uniform</v>
          </cell>
          <cell r="X453">
            <v>0.40206103466547366</v>
          </cell>
          <cell r="Y453">
            <v>0.40206103466547366</v>
          </cell>
          <cell r="Z453">
            <v>0.40206103466547366</v>
          </cell>
          <cell r="AA453" t="str">
            <v>Uniform</v>
          </cell>
          <cell r="AB453">
            <v>0.69197845472954145</v>
          </cell>
          <cell r="AC453">
            <v>0.69197845472954145</v>
          </cell>
          <cell r="AD453">
            <v>0.69197845472954145</v>
          </cell>
          <cell r="AE453" t="str">
            <v>Uniform</v>
          </cell>
          <cell r="AF453">
            <v>0.69197845472954145</v>
          </cell>
          <cell r="AG453">
            <v>0.69197845472954145</v>
          </cell>
          <cell r="AH453">
            <v>0.69197845472954145</v>
          </cell>
          <cell r="AI453" t="str">
            <v>Uniform</v>
          </cell>
          <cell r="AJ453">
            <v>0.69197845472954145</v>
          </cell>
          <cell r="AK453">
            <v>0.69197845472954145</v>
          </cell>
          <cell r="AL453">
            <v>0.69197845472954145</v>
          </cell>
          <cell r="AM453" t="str">
            <v>Uniform</v>
          </cell>
          <cell r="AN453">
            <v>0.11214361460140591</v>
          </cell>
          <cell r="AO453">
            <v>0.11214361460140591</v>
          </cell>
          <cell r="AP453">
            <v>0.11214361460140591</v>
          </cell>
          <cell r="AQ453" t="str">
            <v>Uniform</v>
          </cell>
          <cell r="AR453">
            <v>0.11214361460140591</v>
          </cell>
          <cell r="AS453">
            <v>0.11214361460140591</v>
          </cell>
          <cell r="AT453">
            <v>0.11214361460140591</v>
          </cell>
          <cell r="AU453" t="str">
            <v>Uniform</v>
          </cell>
          <cell r="AV453">
            <v>0.11214361460140591</v>
          </cell>
          <cell r="AW453">
            <v>0.11214361460140591</v>
          </cell>
          <cell r="AX453">
            <v>0.11214361460140591</v>
          </cell>
          <cell r="AY453" t="str">
            <v>Uniform</v>
          </cell>
          <cell r="AZ453">
            <v>0.61721581453977314</v>
          </cell>
          <cell r="BA453">
            <v>0.61721581453977314</v>
          </cell>
          <cell r="BB453">
            <v>0.61721581453977314</v>
          </cell>
          <cell r="BC453" t="str">
            <v>Uniform</v>
          </cell>
          <cell r="BD453">
            <v>0.61721581453977314</v>
          </cell>
          <cell r="BE453">
            <v>0.61721581453977314</v>
          </cell>
          <cell r="BF453">
            <v>0.61721581453977314</v>
          </cell>
          <cell r="BG453" t="str">
            <v>Uniform</v>
          </cell>
          <cell r="BH453">
            <v>0.19454428621419673</v>
          </cell>
          <cell r="BI453">
            <v>0.19454428621419673</v>
          </cell>
          <cell r="BJ453">
            <v>0.19454428621419673</v>
          </cell>
          <cell r="BK453" t="str">
            <v>Uniform</v>
          </cell>
          <cell r="BL453">
            <v>0.19454428621419673</v>
          </cell>
          <cell r="BM453">
            <v>0.19454428621419673</v>
          </cell>
          <cell r="BN453">
            <v>0.19454428621419673</v>
          </cell>
          <cell r="BO453" t="str">
            <v>Uniform</v>
          </cell>
          <cell r="BP453">
            <v>0.19454428621419673</v>
          </cell>
          <cell r="BQ453">
            <v>0.19454428621419673</v>
          </cell>
          <cell r="BR453">
            <v>0.19454428621419673</v>
          </cell>
          <cell r="BS453" t="str">
            <v>Uniform</v>
          </cell>
          <cell r="BT453">
            <v>0.19454428621419673</v>
          </cell>
          <cell r="BU453">
            <v>0.19454428621419673</v>
          </cell>
          <cell r="BV453">
            <v>0.19454428621419673</v>
          </cell>
          <cell r="BW453" t="str">
            <v>Uniform</v>
          </cell>
          <cell r="BX453">
            <v>0.11214361460140591</v>
          </cell>
          <cell r="BY453">
            <v>0.11214361460140591</v>
          </cell>
          <cell r="BZ453">
            <v>0.11214361460140591</v>
          </cell>
          <cell r="CA453" t="str">
            <v>Uniform</v>
          </cell>
          <cell r="CB453">
            <v>0.11214361460140591</v>
          </cell>
          <cell r="CC453">
            <v>0.11214361460140591</v>
          </cell>
          <cell r="CD453">
            <v>0.11214361460140591</v>
          </cell>
          <cell r="CE453" t="str">
            <v>Uniform</v>
          </cell>
          <cell r="CF453">
            <v>0.11214361460140591</v>
          </cell>
          <cell r="CG453">
            <v>0.11214361460140591</v>
          </cell>
          <cell r="CH453">
            <v>0.11214361460140591</v>
          </cell>
          <cell r="CI453" t="str">
            <v>Uniform</v>
          </cell>
          <cell r="CJ453">
            <v>0.11214361460140591</v>
          </cell>
          <cell r="CK453">
            <v>0.11214361460140591</v>
          </cell>
          <cell r="CL453">
            <v>0.11214361460140591</v>
          </cell>
          <cell r="CM453" t="str">
            <v>Uniform</v>
          </cell>
          <cell r="CN453">
            <v>0.14048139854122241</v>
          </cell>
          <cell r="CO453">
            <v>0.14048139854122241</v>
          </cell>
          <cell r="CP453">
            <v>0.14048139854122241</v>
          </cell>
          <cell r="CQ453" t="str">
            <v>Uniform</v>
          </cell>
          <cell r="CR453">
            <v>0.14048139854122241</v>
          </cell>
          <cell r="CS453">
            <v>0.14048139854122241</v>
          </cell>
          <cell r="CT453">
            <v>0.14048139854122241</v>
          </cell>
          <cell r="CU453" t="str">
            <v>Uniform</v>
          </cell>
          <cell r="CV453">
            <v>0.3656563562328915</v>
          </cell>
          <cell r="CW453">
            <v>0.3656563562328915</v>
          </cell>
          <cell r="CX453">
            <v>0.3656563562328915</v>
          </cell>
          <cell r="CY453" t="str">
            <v>Uniform</v>
          </cell>
          <cell r="CZ453">
            <v>0.3656563562328915</v>
          </cell>
          <cell r="DA453">
            <v>0.3656563562328915</v>
          </cell>
          <cell r="DB453">
            <v>0.3656563562328915</v>
          </cell>
          <cell r="DC453" t="str">
            <v>Uniform</v>
          </cell>
          <cell r="DD453">
            <v>0.21560699927273885</v>
          </cell>
          <cell r="DE453">
            <v>0.21560699927273885</v>
          </cell>
          <cell r="DF453">
            <v>0.21560699927273885</v>
          </cell>
          <cell r="DG453" t="str">
            <v>Uniform</v>
          </cell>
          <cell r="DH453">
            <v>0.21560699927273885</v>
          </cell>
          <cell r="DI453">
            <v>0.21560699927273885</v>
          </cell>
          <cell r="DJ453">
            <v>0.21560699927273885</v>
          </cell>
          <cell r="DK453" t="str">
            <v>Uniform</v>
          </cell>
          <cell r="DL453">
            <v>0.31154026948158586</v>
          </cell>
          <cell r="DM453">
            <v>0.31154026948158586</v>
          </cell>
          <cell r="DN453">
            <v>0.31154026948158586</v>
          </cell>
          <cell r="DO453" t="str">
            <v>Uniform</v>
          </cell>
        </row>
        <row r="454">
          <cell r="E454" t="str">
            <v>perc_agri</v>
          </cell>
          <cell r="F454" t="str">
            <v>percent</v>
          </cell>
          <cell r="G454" t="e">
            <v>#NAME?</v>
          </cell>
          <cell r="H454">
            <v>0.23390746775756893</v>
          </cell>
          <cell r="I454">
            <v>0.23390746775756893</v>
          </cell>
          <cell r="J454">
            <v>0.23390746775756893</v>
          </cell>
          <cell r="K454" t="str">
            <v>Uniform</v>
          </cell>
          <cell r="L454">
            <v>0.23390746775756893</v>
          </cell>
          <cell r="M454">
            <v>0.23390746775756893</v>
          </cell>
          <cell r="N454">
            <v>0.23390746775756893</v>
          </cell>
          <cell r="O454" t="str">
            <v>Uniform</v>
          </cell>
          <cell r="P454">
            <v>0.21997439164321508</v>
          </cell>
          <cell r="Q454">
            <v>0.21997439164321508</v>
          </cell>
          <cell r="R454">
            <v>0.21997439164321508</v>
          </cell>
          <cell r="S454" t="str">
            <v>Uniform</v>
          </cell>
          <cell r="T454">
            <v>0.21997439164321508</v>
          </cell>
          <cell r="U454">
            <v>0.21997439164321508</v>
          </cell>
          <cell r="V454">
            <v>0.21997439164321508</v>
          </cell>
          <cell r="W454" t="str">
            <v>Uniform</v>
          </cell>
          <cell r="X454">
            <v>0.21997439164321508</v>
          </cell>
          <cell r="Y454">
            <v>0.21997439164321508</v>
          </cell>
          <cell r="Z454">
            <v>0.21997439164321508</v>
          </cell>
          <cell r="AA454" t="str">
            <v>Uniform</v>
          </cell>
          <cell r="AB454">
            <v>0.21698752078151645</v>
          </cell>
          <cell r="AC454">
            <v>0.21698752078151645</v>
          </cell>
          <cell r="AD454">
            <v>0.21698752078151645</v>
          </cell>
          <cell r="AE454" t="str">
            <v>Uniform</v>
          </cell>
          <cell r="AF454">
            <v>0.21698752078151645</v>
          </cell>
          <cell r="AG454">
            <v>0.21698752078151645</v>
          </cell>
          <cell r="AH454">
            <v>0.21698752078151645</v>
          </cell>
          <cell r="AI454" t="str">
            <v>Uniform</v>
          </cell>
          <cell r="AJ454">
            <v>0.21698752078151645</v>
          </cell>
          <cell r="AK454">
            <v>0.21698752078151645</v>
          </cell>
          <cell r="AL454">
            <v>0.21698752078151645</v>
          </cell>
          <cell r="AM454" t="str">
            <v>Uniform</v>
          </cell>
          <cell r="AN454">
            <v>0.22296126250491372</v>
          </cell>
          <cell r="AO454">
            <v>0.22296126250491372</v>
          </cell>
          <cell r="AP454">
            <v>0.22296126250491372</v>
          </cell>
          <cell r="AQ454" t="str">
            <v>Uniform</v>
          </cell>
          <cell r="AR454">
            <v>0.22296126250491372</v>
          </cell>
          <cell r="AS454">
            <v>0.22296126250491372</v>
          </cell>
          <cell r="AT454">
            <v>0.22296126250491372</v>
          </cell>
          <cell r="AU454" t="str">
            <v>Uniform</v>
          </cell>
          <cell r="AV454">
            <v>0.22296126250491372</v>
          </cell>
          <cell r="AW454">
            <v>0.22296126250491372</v>
          </cell>
          <cell r="AX454">
            <v>0.22296126250491372</v>
          </cell>
          <cell r="AY454" t="str">
            <v>Uniform</v>
          </cell>
          <cell r="AZ454">
            <v>0.27348283623576936</v>
          </cell>
          <cell r="BA454">
            <v>0.27348283623576936</v>
          </cell>
          <cell r="BB454">
            <v>0.27348283623576936</v>
          </cell>
          <cell r="BC454" t="str">
            <v>Uniform</v>
          </cell>
          <cell r="BD454">
            <v>0.27348283623576936</v>
          </cell>
          <cell r="BE454">
            <v>0.27348283623576936</v>
          </cell>
          <cell r="BF454">
            <v>0.27348283623576936</v>
          </cell>
          <cell r="BG454" t="str">
            <v>Uniform</v>
          </cell>
          <cell r="BH454">
            <v>0.327827853129527</v>
          </cell>
          <cell r="BI454">
            <v>0.327827853129527</v>
          </cell>
          <cell r="BJ454">
            <v>0.327827853129527</v>
          </cell>
          <cell r="BK454" t="str">
            <v>Uniform</v>
          </cell>
          <cell r="BL454">
            <v>0.327827853129527</v>
          </cell>
          <cell r="BM454">
            <v>0.327827853129527</v>
          </cell>
          <cell r="BN454">
            <v>0.327827853129527</v>
          </cell>
          <cell r="BO454" t="str">
            <v>Uniform</v>
          </cell>
          <cell r="BP454">
            <v>0.327827853129527</v>
          </cell>
          <cell r="BQ454">
            <v>0.327827853129527</v>
          </cell>
          <cell r="BR454">
            <v>0.327827853129527</v>
          </cell>
          <cell r="BS454" t="str">
            <v>Uniform</v>
          </cell>
          <cell r="BT454">
            <v>0.327827853129527</v>
          </cell>
          <cell r="BU454">
            <v>0.327827853129527</v>
          </cell>
          <cell r="BV454">
            <v>0.327827853129527</v>
          </cell>
          <cell r="BW454" t="str">
            <v>Uniform</v>
          </cell>
          <cell r="BX454">
            <v>0.22296126250491372</v>
          </cell>
          <cell r="BY454">
            <v>0.22296126250491372</v>
          </cell>
          <cell r="BZ454">
            <v>0.22296126250491372</v>
          </cell>
          <cell r="CA454" t="str">
            <v>Uniform</v>
          </cell>
          <cell r="CB454">
            <v>0.22296126250491372</v>
          </cell>
          <cell r="CC454">
            <v>0.22296126250491372</v>
          </cell>
          <cell r="CD454">
            <v>0.22296126250491372</v>
          </cell>
          <cell r="CE454" t="str">
            <v>Uniform</v>
          </cell>
          <cell r="CF454">
            <v>0.22296126250491372</v>
          </cell>
          <cell r="CG454">
            <v>0.22296126250491372</v>
          </cell>
          <cell r="CH454">
            <v>0.22296126250491372</v>
          </cell>
          <cell r="CI454" t="str">
            <v>Uniform</v>
          </cell>
          <cell r="CJ454">
            <v>0.22296126250491372</v>
          </cell>
          <cell r="CK454">
            <v>0.22296126250491372</v>
          </cell>
          <cell r="CL454">
            <v>0.22296126250491372</v>
          </cell>
          <cell r="CM454" t="str">
            <v>Uniform</v>
          </cell>
          <cell r="CN454">
            <v>4.0682033811870952E-2</v>
          </cell>
          <cell r="CO454">
            <v>4.0682033811870952E-2</v>
          </cell>
          <cell r="CP454">
            <v>4.0682033811870952E-2</v>
          </cell>
          <cell r="CQ454" t="str">
            <v>Uniform</v>
          </cell>
          <cell r="CR454">
            <v>4.0682033811870952E-2</v>
          </cell>
          <cell r="CS454">
            <v>4.0682033811870952E-2</v>
          </cell>
          <cell r="CT454">
            <v>4.0682033811870952E-2</v>
          </cell>
          <cell r="CU454" t="str">
            <v>Uniform</v>
          </cell>
          <cell r="CV454">
            <v>3.9578991250192264E-2</v>
          </cell>
          <cell r="CW454">
            <v>3.9578991250192264E-2</v>
          </cell>
          <cell r="CX454">
            <v>3.9578991250192264E-2</v>
          </cell>
          <cell r="CY454" t="str">
            <v>Uniform</v>
          </cell>
          <cell r="CZ454">
            <v>3.9578991250192264E-2</v>
          </cell>
          <cell r="DA454">
            <v>3.9578991250192264E-2</v>
          </cell>
          <cell r="DB454">
            <v>3.9578991250192264E-2</v>
          </cell>
          <cell r="DC454" t="str">
            <v>Uniform</v>
          </cell>
          <cell r="DD454">
            <v>3.4073537554388314E-2</v>
          </cell>
          <cell r="DE454">
            <v>3.4073537554388314E-2</v>
          </cell>
          <cell r="DF454">
            <v>3.4073537554388314E-2</v>
          </cell>
          <cell r="DG454" t="str">
            <v>Uniform</v>
          </cell>
          <cell r="DH454">
            <v>3.4073537554388314E-2</v>
          </cell>
          <cell r="DI454">
            <v>3.4073537554388314E-2</v>
          </cell>
          <cell r="DJ454">
            <v>3.4073537554388314E-2</v>
          </cell>
          <cell r="DK454" t="str">
            <v>Uniform</v>
          </cell>
          <cell r="DL454">
            <v>0.1952362574536492</v>
          </cell>
          <cell r="DM454">
            <v>0.1952362574536492</v>
          </cell>
          <cell r="DN454">
            <v>0.1952362574536492</v>
          </cell>
          <cell r="DO454" t="str">
            <v>Uniform</v>
          </cell>
        </row>
        <row r="455">
          <cell r="E455" t="str">
            <v>EF_grass</v>
          </cell>
          <cell r="F455" t="str">
            <v>kg CO2/m^2</v>
          </cell>
          <cell r="G455" t="e">
            <v>#NAME?</v>
          </cell>
          <cell r="H455">
            <v>4.6306773336666653</v>
          </cell>
          <cell r="I455">
            <v>4.6306773336666653</v>
          </cell>
          <cell r="J455">
            <v>4.6306773336666653</v>
          </cell>
          <cell r="K455" t="str">
            <v>Uniform</v>
          </cell>
          <cell r="L455">
            <v>4.6306773336666653</v>
          </cell>
          <cell r="M455">
            <v>4.6306773336666653</v>
          </cell>
          <cell r="N455">
            <v>4.6306773336666653</v>
          </cell>
          <cell r="O455" t="str">
            <v>Uniform</v>
          </cell>
          <cell r="P455">
            <v>2.4183353326666657</v>
          </cell>
          <cell r="Q455">
            <v>2.4183353326666657</v>
          </cell>
          <cell r="R455">
            <v>2.4183353326666657</v>
          </cell>
          <cell r="S455" t="str">
            <v>Uniform</v>
          </cell>
          <cell r="T455">
            <v>2.4183353326666657</v>
          </cell>
          <cell r="U455">
            <v>2.4183353326666657</v>
          </cell>
          <cell r="V455">
            <v>2.4183353326666657</v>
          </cell>
          <cell r="W455" t="str">
            <v>Uniform</v>
          </cell>
          <cell r="X455">
            <v>2.4183353326666657</v>
          </cell>
          <cell r="Y455">
            <v>2.4183353326666657</v>
          </cell>
          <cell r="Z455">
            <v>2.4183353326666657</v>
          </cell>
          <cell r="AA455" t="str">
            <v>Uniform</v>
          </cell>
          <cell r="AB455">
            <v>2.5765886656666654</v>
          </cell>
          <cell r="AC455">
            <v>2.5765886656666654</v>
          </cell>
          <cell r="AD455">
            <v>2.5765886656666654</v>
          </cell>
          <cell r="AE455" t="str">
            <v>Uniform</v>
          </cell>
          <cell r="AF455">
            <v>2.5765886656666654</v>
          </cell>
          <cell r="AG455">
            <v>2.5765886656666654</v>
          </cell>
          <cell r="AH455">
            <v>2.5765886656666654</v>
          </cell>
          <cell r="AI455" t="str">
            <v>Uniform</v>
          </cell>
          <cell r="AJ455">
            <v>2.5765886656666654</v>
          </cell>
          <cell r="AK455">
            <v>2.5765886656666654</v>
          </cell>
          <cell r="AL455">
            <v>2.5765886656666654</v>
          </cell>
          <cell r="AM455" t="str">
            <v>Uniform</v>
          </cell>
          <cell r="AN455">
            <v>2.2600819996666659</v>
          </cell>
          <cell r="AO455">
            <v>2.2600819996666659</v>
          </cell>
          <cell r="AP455">
            <v>2.2600819996666659</v>
          </cell>
          <cell r="AQ455" t="str">
            <v>Uniform</v>
          </cell>
          <cell r="AR455">
            <v>2.2600819996666659</v>
          </cell>
          <cell r="AS455">
            <v>2.2600819996666659</v>
          </cell>
          <cell r="AT455">
            <v>2.2600819996666659</v>
          </cell>
          <cell r="AU455" t="str">
            <v>Uniform</v>
          </cell>
          <cell r="AV455">
            <v>2.2600819996666659</v>
          </cell>
          <cell r="AW455">
            <v>2.2600819996666659</v>
          </cell>
          <cell r="AX455">
            <v>2.2600819996666659</v>
          </cell>
          <cell r="AY455" t="str">
            <v>Uniform</v>
          </cell>
          <cell r="AZ455">
            <v>2.4899013336666656</v>
          </cell>
          <cell r="BA455">
            <v>2.4899013336666656</v>
          </cell>
          <cell r="BB455">
            <v>2.4899013336666656</v>
          </cell>
          <cell r="BC455" t="str">
            <v>Uniform</v>
          </cell>
          <cell r="BD455">
            <v>2.4899013336666656</v>
          </cell>
          <cell r="BE455">
            <v>2.4899013336666656</v>
          </cell>
          <cell r="BF455">
            <v>2.4899013336666656</v>
          </cell>
          <cell r="BG455" t="str">
            <v>Uniform</v>
          </cell>
          <cell r="BH455">
            <v>2.8145259996666652</v>
          </cell>
          <cell r="BI455">
            <v>2.8145259996666652</v>
          </cell>
          <cell r="BJ455">
            <v>2.8145259996666652</v>
          </cell>
          <cell r="BK455" t="str">
            <v>Uniform</v>
          </cell>
          <cell r="BL455">
            <v>2.8145259996666652</v>
          </cell>
          <cell r="BM455">
            <v>2.8145259996666652</v>
          </cell>
          <cell r="BN455">
            <v>2.8145259996666652</v>
          </cell>
          <cell r="BO455" t="str">
            <v>Uniform</v>
          </cell>
          <cell r="BP455">
            <v>2.8145259996666652</v>
          </cell>
          <cell r="BQ455">
            <v>2.8145259996666652</v>
          </cell>
          <cell r="BR455">
            <v>2.8145259996666652</v>
          </cell>
          <cell r="BS455" t="str">
            <v>Uniform</v>
          </cell>
          <cell r="BT455">
            <v>2.8145259996666652</v>
          </cell>
          <cell r="BU455">
            <v>2.8145259996666652</v>
          </cell>
          <cell r="BV455">
            <v>2.8145259996666652</v>
          </cell>
          <cell r="BW455" t="str">
            <v>Uniform</v>
          </cell>
          <cell r="BX455">
            <v>2.2600819996666659</v>
          </cell>
          <cell r="BY455">
            <v>2.2600819996666659</v>
          </cell>
          <cell r="BZ455">
            <v>2.2600819996666659</v>
          </cell>
          <cell r="CA455" t="str">
            <v>Uniform</v>
          </cell>
          <cell r="CB455">
            <v>2.2600819996666659</v>
          </cell>
          <cell r="CC455">
            <v>2.2600819996666659</v>
          </cell>
          <cell r="CD455">
            <v>2.2600819996666659</v>
          </cell>
          <cell r="CE455" t="str">
            <v>Uniform</v>
          </cell>
          <cell r="CF455">
            <v>2.2600819996666659</v>
          </cell>
          <cell r="CG455">
            <v>2.2600819996666659</v>
          </cell>
          <cell r="CH455">
            <v>2.2600819996666659</v>
          </cell>
          <cell r="CI455" t="str">
            <v>Uniform</v>
          </cell>
          <cell r="CJ455">
            <v>2.2600819996666659</v>
          </cell>
          <cell r="CK455">
            <v>2.2600819996666659</v>
          </cell>
          <cell r="CL455">
            <v>2.2600819996666659</v>
          </cell>
          <cell r="CM455" t="str">
            <v>Uniform</v>
          </cell>
          <cell r="CN455">
            <v>1.7677586656666662</v>
          </cell>
          <cell r="CO455">
            <v>1.7677586656666662</v>
          </cell>
          <cell r="CP455">
            <v>1.7677586656666662</v>
          </cell>
          <cell r="CQ455" t="str">
            <v>Uniform</v>
          </cell>
          <cell r="CR455">
            <v>1.7677586656666662</v>
          </cell>
          <cell r="CS455">
            <v>1.7677586656666662</v>
          </cell>
          <cell r="CT455">
            <v>1.7677586656666662</v>
          </cell>
          <cell r="CU455" t="str">
            <v>Uniform</v>
          </cell>
          <cell r="CV455">
            <v>2.0642086656666665</v>
          </cell>
          <cell r="CW455">
            <v>2.0642086656666665</v>
          </cell>
          <cell r="CX455">
            <v>2.0642086656666665</v>
          </cell>
          <cell r="CY455" t="str">
            <v>Uniform</v>
          </cell>
          <cell r="CZ455">
            <v>2.0642086656666665</v>
          </cell>
          <cell r="DA455">
            <v>2.0642086656666665</v>
          </cell>
          <cell r="DB455">
            <v>2.0642086656666665</v>
          </cell>
          <cell r="DC455" t="str">
            <v>Uniform</v>
          </cell>
          <cell r="DD455">
            <v>1.2745406662666667</v>
          </cell>
          <cell r="DE455">
            <v>1.2745406662666667</v>
          </cell>
          <cell r="DF455">
            <v>1.2745406662666667</v>
          </cell>
          <cell r="DG455" t="str">
            <v>Uniform</v>
          </cell>
          <cell r="DH455">
            <v>1.2745406662666667</v>
          </cell>
          <cell r="DI455">
            <v>1.2745406662666667</v>
          </cell>
          <cell r="DJ455">
            <v>1.2745406662666667</v>
          </cell>
          <cell r="DK455" t="str">
            <v>Uniform</v>
          </cell>
          <cell r="DL455">
            <v>1.9225433336666669</v>
          </cell>
          <cell r="DM455">
            <v>1.9225433336666669</v>
          </cell>
          <cell r="DN455">
            <v>1.9225433336666669</v>
          </cell>
          <cell r="DO455" t="str">
            <v>Uniform</v>
          </cell>
        </row>
        <row r="456">
          <cell r="E456" t="str">
            <v>EF_forest</v>
          </cell>
          <cell r="F456" t="str">
            <v>kg CO2/m^2</v>
          </cell>
          <cell r="G456" t="e">
            <v>#NAME?</v>
          </cell>
          <cell r="H456">
            <v>56.694468278000002</v>
          </cell>
          <cell r="I456">
            <v>56.694468278000002</v>
          </cell>
          <cell r="J456">
            <v>56.694468278000002</v>
          </cell>
          <cell r="K456" t="str">
            <v>Uniform</v>
          </cell>
          <cell r="L456">
            <v>56.694468278000002</v>
          </cell>
          <cell r="M456">
            <v>56.694468278000002</v>
          </cell>
          <cell r="N456">
            <v>56.694468278000002</v>
          </cell>
          <cell r="O456" t="str">
            <v>Uniform</v>
          </cell>
          <cell r="P456">
            <v>32.250856813116663</v>
          </cell>
          <cell r="Q456">
            <v>32.250856813116663</v>
          </cell>
          <cell r="R456">
            <v>32.250856813116663</v>
          </cell>
          <cell r="S456" t="str">
            <v>Uniform</v>
          </cell>
          <cell r="T456">
            <v>32.250856813116663</v>
          </cell>
          <cell r="U456">
            <v>32.250856813116663</v>
          </cell>
          <cell r="V456">
            <v>32.250856813116663</v>
          </cell>
          <cell r="W456" t="str">
            <v>Uniform</v>
          </cell>
          <cell r="X456">
            <v>32.250856813116663</v>
          </cell>
          <cell r="Y456">
            <v>32.250856813116663</v>
          </cell>
          <cell r="Z456">
            <v>32.250856813116663</v>
          </cell>
          <cell r="AA456" t="str">
            <v>Uniform</v>
          </cell>
          <cell r="AB456">
            <v>38.158272220999997</v>
          </cell>
          <cell r="AC456">
            <v>38.158272220999997</v>
          </cell>
          <cell r="AD456">
            <v>38.158272220999997</v>
          </cell>
          <cell r="AE456" t="str">
            <v>Uniform</v>
          </cell>
          <cell r="AF456">
            <v>38.158272220999997</v>
          </cell>
          <cell r="AG456">
            <v>38.158272220999997</v>
          </cell>
          <cell r="AH456">
            <v>38.158272220999997</v>
          </cell>
          <cell r="AI456" t="str">
            <v>Uniform</v>
          </cell>
          <cell r="AJ456">
            <v>38.158272220999997</v>
          </cell>
          <cell r="AK456">
            <v>38.158272220999997</v>
          </cell>
          <cell r="AL456">
            <v>38.158272220999997</v>
          </cell>
          <cell r="AM456" t="str">
            <v>Uniform</v>
          </cell>
          <cell r="AN456">
            <v>26.343441405233328</v>
          </cell>
          <cell r="AO456">
            <v>26.343441405233328</v>
          </cell>
          <cell r="AP456">
            <v>26.343441405233328</v>
          </cell>
          <cell r="AQ456" t="str">
            <v>Uniform</v>
          </cell>
          <cell r="AR456">
            <v>26.343441405233328</v>
          </cell>
          <cell r="AS456">
            <v>26.343441405233328</v>
          </cell>
          <cell r="AT456">
            <v>26.343441405233328</v>
          </cell>
          <cell r="AU456" t="str">
            <v>Uniform</v>
          </cell>
          <cell r="AV456">
            <v>26.343441405233328</v>
          </cell>
          <cell r="AW456">
            <v>26.343441405233328</v>
          </cell>
          <cell r="AX456">
            <v>26.343441405233328</v>
          </cell>
          <cell r="AY456" t="str">
            <v>Uniform</v>
          </cell>
          <cell r="AZ456">
            <v>42.338438061999994</v>
          </cell>
          <cell r="BA456">
            <v>42.338438061999994</v>
          </cell>
          <cell r="BB456">
            <v>42.338438061999994</v>
          </cell>
          <cell r="BC456" t="str">
            <v>Uniform</v>
          </cell>
          <cell r="BD456">
            <v>42.338438061999994</v>
          </cell>
          <cell r="BE456">
            <v>42.338438061999994</v>
          </cell>
          <cell r="BF456">
            <v>42.338438061999994</v>
          </cell>
          <cell r="BG456" t="str">
            <v>Uniform</v>
          </cell>
          <cell r="BH456">
            <v>28.29208032566666</v>
          </cell>
          <cell r="BI456">
            <v>28.29208032566666</v>
          </cell>
          <cell r="BJ456">
            <v>28.29208032566666</v>
          </cell>
          <cell r="BK456" t="str">
            <v>Uniform</v>
          </cell>
          <cell r="BL456">
            <v>28.29208032566666</v>
          </cell>
          <cell r="BM456">
            <v>28.29208032566666</v>
          </cell>
          <cell r="BN456">
            <v>28.29208032566666</v>
          </cell>
          <cell r="BO456" t="str">
            <v>Uniform</v>
          </cell>
          <cell r="BP456">
            <v>28.29208032566666</v>
          </cell>
          <cell r="BQ456">
            <v>28.29208032566666</v>
          </cell>
          <cell r="BR456">
            <v>28.29208032566666</v>
          </cell>
          <cell r="BS456" t="str">
            <v>Uniform</v>
          </cell>
          <cell r="BT456">
            <v>28.29208032566666</v>
          </cell>
          <cell r="BU456">
            <v>28.29208032566666</v>
          </cell>
          <cell r="BV456">
            <v>28.29208032566666</v>
          </cell>
          <cell r="BW456" t="str">
            <v>Uniform</v>
          </cell>
          <cell r="BX456">
            <v>26.343441405233328</v>
          </cell>
          <cell r="BY456">
            <v>26.343441405233328</v>
          </cell>
          <cell r="BZ456">
            <v>26.343441405233328</v>
          </cell>
          <cell r="CA456" t="str">
            <v>Uniform</v>
          </cell>
          <cell r="CB456">
            <v>26.343441405233328</v>
          </cell>
          <cell r="CC456">
            <v>26.343441405233328</v>
          </cell>
          <cell r="CD456">
            <v>26.343441405233328</v>
          </cell>
          <cell r="CE456" t="str">
            <v>Uniform</v>
          </cell>
          <cell r="CF456">
            <v>26.343441405233328</v>
          </cell>
          <cell r="CG456">
            <v>26.343441405233328</v>
          </cell>
          <cell r="CH456">
            <v>26.343441405233328</v>
          </cell>
          <cell r="CI456" t="str">
            <v>Uniform</v>
          </cell>
          <cell r="CJ456">
            <v>26.343441405233328</v>
          </cell>
          <cell r="CK456">
            <v>26.343441405233328</v>
          </cell>
          <cell r="CL456">
            <v>26.343441405233328</v>
          </cell>
          <cell r="CM456" t="str">
            <v>Uniform</v>
          </cell>
          <cell r="CN456">
            <v>35.281784958999999</v>
          </cell>
          <cell r="CO456">
            <v>35.281784958999999</v>
          </cell>
          <cell r="CP456">
            <v>35.281784958999999</v>
          </cell>
          <cell r="CQ456" t="str">
            <v>Uniform</v>
          </cell>
          <cell r="CR456">
            <v>35.281784958999999</v>
          </cell>
          <cell r="CS456">
            <v>35.281784958999999</v>
          </cell>
          <cell r="CT456">
            <v>35.281784958999999</v>
          </cell>
          <cell r="CU456" t="str">
            <v>Uniform</v>
          </cell>
          <cell r="CV456">
            <v>23.172418247433331</v>
          </cell>
          <cell r="CW456">
            <v>23.172418247433331</v>
          </cell>
          <cell r="CX456">
            <v>23.172418247433331</v>
          </cell>
          <cell r="CY456" t="str">
            <v>Uniform</v>
          </cell>
          <cell r="CZ456">
            <v>23.172418247433331</v>
          </cell>
          <cell r="DA456">
            <v>23.172418247433331</v>
          </cell>
          <cell r="DB456">
            <v>23.172418247433331</v>
          </cell>
          <cell r="DC456" t="str">
            <v>Uniform</v>
          </cell>
          <cell r="DD456">
            <v>21.961555503733333</v>
          </cell>
          <cell r="DE456">
            <v>21.961555503733333</v>
          </cell>
          <cell r="DF456">
            <v>21.961555503733333</v>
          </cell>
          <cell r="DG456" t="str">
            <v>Uniform</v>
          </cell>
          <cell r="DH456">
            <v>21.961555503733333</v>
          </cell>
          <cell r="DI456">
            <v>21.961555503733333</v>
          </cell>
          <cell r="DJ456">
            <v>21.961555503733333</v>
          </cell>
          <cell r="DK456" t="str">
            <v>Uniform</v>
          </cell>
          <cell r="DL456">
            <v>30.757394870333329</v>
          </cell>
          <cell r="DM456">
            <v>30.757394870333329</v>
          </cell>
          <cell r="DN456">
            <v>30.757394870333329</v>
          </cell>
          <cell r="DO456" t="str">
            <v>Uniform</v>
          </cell>
        </row>
        <row r="457">
          <cell r="E457" t="str">
            <v>2_CONSTRUCT_len</v>
          </cell>
          <cell r="F457" t="str">
            <v>m pipeline</v>
          </cell>
          <cell r="G457">
            <v>2590000</v>
          </cell>
          <cell r="I457">
            <v>2590000</v>
          </cell>
        </row>
        <row r="458">
          <cell r="E458" t="str">
            <v>2_CONSTRUCT_gather</v>
          </cell>
          <cell r="F458" t="str">
            <v>kg NG</v>
          </cell>
          <cell r="G458">
            <v>885714285714.28564</v>
          </cell>
          <cell r="I458">
            <v>885714285714.28564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4"/>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0" t="s">
        <v>0</v>
      </c>
      <c r="B1" s="270"/>
      <c r="C1" s="270"/>
      <c r="D1" s="270"/>
      <c r="E1" s="270"/>
      <c r="F1" s="270"/>
      <c r="G1" s="270"/>
      <c r="H1" s="270"/>
      <c r="I1" s="270"/>
      <c r="J1" s="270"/>
      <c r="K1" s="270"/>
      <c r="L1" s="270"/>
      <c r="M1" s="270"/>
      <c r="N1" s="270"/>
      <c r="O1" s="1"/>
    </row>
    <row r="2" spans="1:27" ht="21" thickBot="1" x14ac:dyDescent="0.35">
      <c r="A2" s="270" t="s">
        <v>1</v>
      </c>
      <c r="B2" s="270"/>
      <c r="C2" s="270"/>
      <c r="D2" s="270"/>
      <c r="E2" s="270"/>
      <c r="F2" s="270"/>
      <c r="G2" s="270"/>
      <c r="H2" s="270"/>
      <c r="I2" s="270"/>
      <c r="J2" s="270"/>
      <c r="K2" s="270"/>
      <c r="L2" s="270"/>
      <c r="M2" s="270"/>
      <c r="N2" s="270"/>
      <c r="O2" s="1"/>
    </row>
    <row r="3" spans="1:27" ht="12.75" customHeight="1" thickBot="1" x14ac:dyDescent="0.25">
      <c r="B3" s="2"/>
      <c r="C3" s="4" t="s">
        <v>2</v>
      </c>
      <c r="D3" s="228" t="str">
        <f>'Data Summary'!D4</f>
        <v>Gathering and boosting centrifugal compression venting</v>
      </c>
      <c r="E3" s="229"/>
      <c r="F3" s="229"/>
      <c r="G3" s="229"/>
      <c r="H3" s="229"/>
      <c r="I3" s="229"/>
      <c r="J3" s="229"/>
      <c r="K3" s="229"/>
      <c r="L3" s="229"/>
      <c r="M3" s="230"/>
      <c r="N3" s="2"/>
      <c r="O3" s="2"/>
    </row>
    <row r="4" spans="1:27" ht="42.75" customHeight="1" thickBot="1" x14ac:dyDescent="0.25">
      <c r="B4" s="2"/>
      <c r="C4" s="4" t="s">
        <v>3</v>
      </c>
      <c r="D4" s="271" t="str">
        <f>'Data Summary'!D6</f>
        <v>Gathering and boosting centrifugal compression venting (not including venting from compressor driver)</v>
      </c>
      <c r="E4" s="272"/>
      <c r="F4" s="272"/>
      <c r="G4" s="272"/>
      <c r="H4" s="272"/>
      <c r="I4" s="272"/>
      <c r="J4" s="272"/>
      <c r="K4" s="272"/>
      <c r="L4" s="272"/>
      <c r="M4" s="273"/>
      <c r="N4" s="2"/>
      <c r="O4" s="2"/>
    </row>
    <row r="5" spans="1:27" ht="39" customHeight="1" thickBot="1" x14ac:dyDescent="0.25">
      <c r="B5" s="2"/>
      <c r="C5" s="4" t="s">
        <v>4</v>
      </c>
      <c r="D5" s="271" t="s">
        <v>389</v>
      </c>
      <c r="E5" s="272"/>
      <c r="F5" s="272"/>
      <c r="G5" s="272"/>
      <c r="H5" s="272"/>
      <c r="I5" s="272"/>
      <c r="J5" s="272"/>
      <c r="K5" s="272"/>
      <c r="L5" s="272"/>
      <c r="M5" s="273"/>
      <c r="N5" s="2"/>
      <c r="O5" s="2"/>
    </row>
    <row r="6" spans="1:27" ht="56.25" customHeight="1" thickBot="1" x14ac:dyDescent="0.25">
      <c r="B6" s="2"/>
      <c r="C6" s="5" t="s">
        <v>5</v>
      </c>
      <c r="D6" s="271" t="s">
        <v>6</v>
      </c>
      <c r="E6" s="272"/>
      <c r="F6" s="272"/>
      <c r="G6" s="272"/>
      <c r="H6" s="272"/>
      <c r="I6" s="272"/>
      <c r="J6" s="272"/>
      <c r="K6" s="272"/>
      <c r="L6" s="272"/>
      <c r="M6" s="273"/>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4" t="s">
        <v>10</v>
      </c>
      <c r="C9" s="7" t="s">
        <v>11</v>
      </c>
      <c r="D9" s="276" t="s">
        <v>12</v>
      </c>
      <c r="E9" s="276"/>
      <c r="F9" s="276"/>
      <c r="G9" s="276"/>
      <c r="H9" s="276"/>
      <c r="I9" s="276"/>
      <c r="J9" s="276"/>
      <c r="K9" s="276"/>
      <c r="L9" s="276"/>
      <c r="M9" s="277"/>
      <c r="N9" s="2"/>
      <c r="O9" s="2"/>
      <c r="P9" s="2"/>
      <c r="Q9" s="2"/>
      <c r="R9" s="2"/>
      <c r="S9" s="2"/>
      <c r="T9" s="2"/>
      <c r="U9" s="2"/>
      <c r="V9" s="2"/>
      <c r="W9" s="2"/>
      <c r="X9" s="2"/>
      <c r="Y9" s="2"/>
      <c r="Z9" s="2"/>
      <c r="AA9" s="2"/>
    </row>
    <row r="10" spans="1:27" s="8" customFormat="1" ht="15" customHeight="1" x14ac:dyDescent="0.2">
      <c r="A10" s="2"/>
      <c r="B10" s="275"/>
      <c r="C10" s="9" t="s">
        <v>13</v>
      </c>
      <c r="D10" s="278" t="s">
        <v>14</v>
      </c>
      <c r="E10" s="278"/>
      <c r="F10" s="278"/>
      <c r="G10" s="278"/>
      <c r="H10" s="278"/>
      <c r="I10" s="278"/>
      <c r="J10" s="278"/>
      <c r="K10" s="278"/>
      <c r="L10" s="278"/>
      <c r="M10" s="279"/>
      <c r="N10" s="2"/>
      <c r="O10" s="2"/>
      <c r="P10" s="2"/>
      <c r="Q10" s="2"/>
      <c r="R10" s="2"/>
      <c r="S10" s="2"/>
      <c r="T10" s="2"/>
      <c r="U10" s="2"/>
      <c r="V10" s="2"/>
      <c r="W10" s="2"/>
      <c r="X10" s="2"/>
      <c r="Y10" s="2"/>
      <c r="Z10" s="2"/>
      <c r="AA10" s="2"/>
    </row>
    <row r="11" spans="1:27" s="8" customFormat="1" ht="15" customHeight="1" x14ac:dyDescent="0.2">
      <c r="A11" s="2"/>
      <c r="B11" s="275"/>
      <c r="C11" s="9" t="s">
        <v>15</v>
      </c>
      <c r="D11" s="278" t="s">
        <v>16</v>
      </c>
      <c r="E11" s="278"/>
      <c r="F11" s="278"/>
      <c r="G11" s="278"/>
      <c r="H11" s="278"/>
      <c r="I11" s="278"/>
      <c r="J11" s="278"/>
      <c r="K11" s="278"/>
      <c r="L11" s="278"/>
      <c r="M11" s="279"/>
      <c r="N11" s="2"/>
      <c r="O11" s="2"/>
      <c r="P11" s="2"/>
      <c r="Q11" s="2"/>
      <c r="R11" s="2"/>
      <c r="S11" s="2"/>
      <c r="T11" s="2"/>
      <c r="U11" s="2"/>
      <c r="V11" s="2"/>
      <c r="W11" s="2"/>
      <c r="X11" s="2"/>
      <c r="Y11" s="2"/>
      <c r="Z11" s="2"/>
      <c r="AA11" s="2"/>
    </row>
    <row r="12" spans="1:27" s="8" customFormat="1" ht="15" customHeight="1" x14ac:dyDescent="0.2">
      <c r="A12" s="2"/>
      <c r="B12" s="275"/>
      <c r="C12" s="9" t="s">
        <v>17</v>
      </c>
      <c r="D12" s="278" t="s">
        <v>18</v>
      </c>
      <c r="E12" s="278"/>
      <c r="F12" s="278"/>
      <c r="G12" s="278"/>
      <c r="H12" s="278"/>
      <c r="I12" s="278"/>
      <c r="J12" s="278"/>
      <c r="K12" s="278"/>
      <c r="L12" s="278"/>
      <c r="M12" s="279"/>
      <c r="N12" s="2"/>
      <c r="O12" s="2"/>
      <c r="P12" s="2"/>
      <c r="Q12" s="2"/>
      <c r="R12" s="2"/>
      <c r="S12" s="2"/>
      <c r="T12" s="2"/>
      <c r="U12" s="2"/>
      <c r="V12" s="2"/>
      <c r="W12" s="2"/>
      <c r="X12" s="2"/>
      <c r="Y12" s="2"/>
      <c r="Z12" s="2"/>
      <c r="AA12" s="2"/>
    </row>
    <row r="13" spans="1:27" s="2" customFormat="1" ht="15" customHeight="1" x14ac:dyDescent="0.2">
      <c r="B13" s="264"/>
      <c r="C13" s="10" t="s">
        <v>20</v>
      </c>
      <c r="D13" s="266" t="s">
        <v>21</v>
      </c>
      <c r="E13" s="266"/>
      <c r="F13" s="266"/>
      <c r="G13" s="266"/>
      <c r="H13" s="266"/>
      <c r="I13" s="266"/>
      <c r="J13" s="266"/>
      <c r="K13" s="266"/>
      <c r="L13" s="266"/>
      <c r="M13" s="267"/>
    </row>
    <row r="14" spans="1:27" s="2" customFormat="1" ht="15" customHeight="1" x14ac:dyDescent="0.2">
      <c r="B14" s="264"/>
      <c r="C14" s="11" t="s">
        <v>22</v>
      </c>
      <c r="D14" s="266" t="s">
        <v>22</v>
      </c>
      <c r="E14" s="266"/>
      <c r="F14" s="266"/>
      <c r="G14" s="266"/>
      <c r="H14" s="266"/>
      <c r="I14" s="266"/>
      <c r="J14" s="266"/>
      <c r="K14" s="266"/>
      <c r="L14" s="266"/>
      <c r="M14" s="267"/>
    </row>
    <row r="15" spans="1:27" s="2" customFormat="1" ht="15" customHeight="1" thickBot="1" x14ac:dyDescent="0.25">
      <c r="B15" s="265"/>
      <c r="C15" s="12"/>
      <c r="D15" s="268"/>
      <c r="E15" s="268"/>
      <c r="F15" s="268"/>
      <c r="G15" s="268"/>
      <c r="H15" s="268"/>
      <c r="I15" s="268"/>
      <c r="J15" s="268"/>
      <c r="K15" s="268"/>
      <c r="L15" s="268"/>
      <c r="M15" s="269"/>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2"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Gathering and boosting centrifugal compression venting. U.S. Department of Energy, National Energy Technology Laboratory. Last Updated: October 2018 (version 01). www.netl.doe.gov/LCA (http://www.netl.doe.gov/LCA)</v>
      </c>
      <c r="D24" s="262"/>
      <c r="E24" s="262"/>
      <c r="F24" s="262"/>
      <c r="G24" s="262"/>
      <c r="H24" s="262"/>
      <c r="I24" s="262"/>
      <c r="J24" s="262"/>
      <c r="K24" s="262"/>
      <c r="L24" s="262"/>
      <c r="M24" s="262"/>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3" t="s">
        <v>336</v>
      </c>
      <c r="D29" s="263"/>
      <c r="E29" s="263"/>
      <c r="F29" s="263"/>
      <c r="G29" s="263"/>
      <c r="H29" s="263"/>
      <c r="I29" s="263"/>
      <c r="J29" s="263"/>
      <c r="K29" s="263"/>
      <c r="L29" s="263"/>
      <c r="M29" s="263"/>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348"/>
  <sheetViews>
    <sheetView showGridLines="0" tabSelected="1" topLeftCell="E6" zoomScaleNormal="100" zoomScalePageLayoutView="40" workbookViewId="0">
      <selection activeCell="E23" sqref="E23"/>
    </sheetView>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0" t="s">
        <v>0</v>
      </c>
      <c r="C1" s="270"/>
      <c r="D1" s="270"/>
      <c r="E1" s="270"/>
      <c r="F1" s="270"/>
      <c r="G1" s="270"/>
      <c r="H1" s="270"/>
      <c r="I1" s="270"/>
      <c r="J1" s="270"/>
      <c r="K1" s="270"/>
      <c r="L1" s="270"/>
      <c r="M1" s="270"/>
      <c r="N1" s="270"/>
      <c r="O1" s="270"/>
      <c r="P1" s="270"/>
      <c r="Q1" s="270"/>
    </row>
    <row r="2" spans="1:25" ht="20.25" x14ac:dyDescent="0.3">
      <c r="B2" s="270" t="s">
        <v>38</v>
      </c>
      <c r="C2" s="270"/>
      <c r="D2" s="270"/>
      <c r="E2" s="270"/>
      <c r="F2" s="270"/>
      <c r="G2" s="270"/>
      <c r="H2" s="270"/>
      <c r="I2" s="270"/>
      <c r="J2" s="270"/>
      <c r="K2" s="270"/>
      <c r="L2" s="270"/>
      <c r="M2" s="270"/>
      <c r="N2" s="270"/>
      <c r="O2" s="270"/>
      <c r="P2" s="270"/>
      <c r="Q2" s="270"/>
    </row>
    <row r="3" spans="1:25" ht="5.25" customHeight="1" x14ac:dyDescent="0.2">
      <c r="B3" s="6"/>
      <c r="C3" s="2"/>
      <c r="D3" s="2"/>
      <c r="E3" s="2"/>
      <c r="F3" s="2"/>
      <c r="G3" s="2"/>
      <c r="H3" s="2"/>
      <c r="J3" s="2"/>
      <c r="K3" s="2"/>
      <c r="L3" s="2"/>
      <c r="M3" s="2"/>
      <c r="N3" s="2"/>
      <c r="O3" s="2"/>
      <c r="P3" s="2"/>
    </row>
    <row r="4" spans="1:25" ht="13.5" thickBot="1" x14ac:dyDescent="0.25">
      <c r="B4" s="296" t="s">
        <v>39</v>
      </c>
      <c r="C4" s="296"/>
      <c r="D4" s="305" t="s">
        <v>354</v>
      </c>
      <c r="E4" s="306"/>
      <c r="F4" s="14"/>
      <c r="G4" s="14"/>
      <c r="H4" s="14"/>
      <c r="I4" s="14"/>
      <c r="J4" s="14"/>
      <c r="K4" s="14"/>
      <c r="L4" s="14"/>
      <c r="M4" s="14"/>
      <c r="N4" s="14"/>
      <c r="O4" s="14"/>
      <c r="P4" s="14"/>
      <c r="Q4" s="14"/>
    </row>
    <row r="5" spans="1:25" ht="13.5" thickBot="1" x14ac:dyDescent="0.25">
      <c r="B5" s="296" t="s">
        <v>40</v>
      </c>
      <c r="C5" s="296"/>
      <c r="D5" s="243">
        <v>1</v>
      </c>
      <c r="E5" s="243" t="s">
        <v>41</v>
      </c>
      <c r="F5" s="244" t="s">
        <v>42</v>
      </c>
      <c r="G5" s="307" t="s">
        <v>315</v>
      </c>
      <c r="H5" s="307"/>
      <c r="I5" s="307"/>
      <c r="J5" s="307"/>
      <c r="K5" s="14"/>
      <c r="L5" s="14"/>
      <c r="M5" s="245" t="s">
        <v>17</v>
      </c>
      <c r="N5" s="246" t="str">
        <f>DQI!I7</f>
        <v>1,2,2,2,1</v>
      </c>
      <c r="O5" s="247"/>
      <c r="P5" s="14" t="s">
        <v>43</v>
      </c>
      <c r="Q5" s="14"/>
    </row>
    <row r="6" spans="1:25" ht="27.75" customHeight="1" x14ac:dyDescent="0.2">
      <c r="B6" s="308" t="s">
        <v>44</v>
      </c>
      <c r="C6" s="309"/>
      <c r="D6" s="310" t="s">
        <v>355</v>
      </c>
      <c r="E6" s="311"/>
      <c r="F6" s="311"/>
      <c r="G6" s="311"/>
      <c r="H6" s="311"/>
      <c r="I6" s="311"/>
      <c r="J6" s="311"/>
      <c r="K6" s="311"/>
      <c r="L6" s="311"/>
      <c r="M6" s="311"/>
      <c r="N6" s="311"/>
      <c r="O6" s="312"/>
      <c r="P6" s="248"/>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313" t="s">
        <v>45</v>
      </c>
      <c r="C8" s="314"/>
      <c r="D8" s="314"/>
      <c r="E8" s="314"/>
      <c r="F8" s="314"/>
      <c r="G8" s="314"/>
      <c r="H8" s="314"/>
      <c r="I8" s="314"/>
      <c r="J8" s="314"/>
      <c r="K8" s="314"/>
      <c r="L8" s="314"/>
      <c r="M8" s="314"/>
      <c r="N8" s="314"/>
      <c r="O8" s="314"/>
      <c r="P8" s="314"/>
      <c r="Q8" s="315"/>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96" t="s">
        <v>46</v>
      </c>
      <c r="C10" s="296"/>
      <c r="D10" s="316" t="s">
        <v>316</v>
      </c>
      <c r="E10" s="304"/>
      <c r="F10" s="2"/>
      <c r="G10" s="20" t="s">
        <v>47</v>
      </c>
      <c r="H10" s="21"/>
      <c r="I10" s="21"/>
      <c r="J10" s="21"/>
      <c r="K10" s="21"/>
      <c r="L10" s="21"/>
      <c r="M10" s="21"/>
      <c r="N10" s="21"/>
      <c r="O10" s="22"/>
      <c r="P10" s="2"/>
    </row>
    <row r="11" spans="1:25" x14ac:dyDescent="0.2">
      <c r="B11" s="301" t="s">
        <v>48</v>
      </c>
      <c r="C11" s="302"/>
      <c r="D11" s="303" t="s">
        <v>337</v>
      </c>
      <c r="E11" s="304"/>
      <c r="F11" s="2"/>
      <c r="G11" s="23" t="str">
        <f>CONCATENATE("Reference Flow: ",D5," ",E5," of ",G5)</f>
        <v>Reference Flow: 1 kg of natural gas</v>
      </c>
      <c r="H11" s="24"/>
      <c r="I11" s="24"/>
      <c r="J11" s="24"/>
      <c r="K11" s="24"/>
      <c r="L11" s="24"/>
      <c r="M11" s="24"/>
      <c r="N11" s="24"/>
      <c r="O11" s="25"/>
      <c r="P11" s="2"/>
    </row>
    <row r="12" spans="1:25" x14ac:dyDescent="0.2">
      <c r="B12" s="296" t="s">
        <v>49</v>
      </c>
      <c r="C12" s="296"/>
      <c r="D12" s="297">
        <v>2016</v>
      </c>
      <c r="E12" s="297"/>
      <c r="F12" s="2"/>
      <c r="G12" s="23"/>
      <c r="H12" s="24"/>
      <c r="I12" s="24"/>
      <c r="J12" s="24"/>
      <c r="K12" s="24"/>
      <c r="L12" s="24"/>
      <c r="M12" s="24"/>
      <c r="N12" s="24"/>
      <c r="O12" s="25"/>
      <c r="P12" s="2"/>
    </row>
    <row r="13" spans="1:25" ht="12.75" customHeight="1" x14ac:dyDescent="0.2">
      <c r="B13" s="296" t="s">
        <v>50</v>
      </c>
      <c r="C13" s="296"/>
      <c r="D13" s="297" t="s">
        <v>101</v>
      </c>
      <c r="E13" s="297"/>
      <c r="F13" s="2"/>
      <c r="G13" s="298" t="s">
        <v>391</v>
      </c>
      <c r="H13" s="299"/>
      <c r="I13" s="299"/>
      <c r="J13" s="299"/>
      <c r="K13" s="299"/>
      <c r="L13" s="299"/>
      <c r="M13" s="299"/>
      <c r="N13" s="299"/>
      <c r="O13" s="300"/>
      <c r="P13" s="2"/>
    </row>
    <row r="14" spans="1:25" x14ac:dyDescent="0.2">
      <c r="B14" s="296" t="s">
        <v>51</v>
      </c>
      <c r="C14" s="296"/>
      <c r="D14" s="297" t="s">
        <v>98</v>
      </c>
      <c r="E14" s="297"/>
      <c r="F14" s="2"/>
      <c r="G14" s="298"/>
      <c r="H14" s="299"/>
      <c r="I14" s="299"/>
      <c r="J14" s="299"/>
      <c r="K14" s="299"/>
      <c r="L14" s="299"/>
      <c r="M14" s="299"/>
      <c r="N14" s="299"/>
      <c r="O14" s="300"/>
      <c r="P14" s="2"/>
    </row>
    <row r="15" spans="1:25" x14ac:dyDescent="0.2">
      <c r="B15" s="296" t="s">
        <v>52</v>
      </c>
      <c r="C15" s="296"/>
      <c r="D15" s="297" t="s">
        <v>317</v>
      </c>
      <c r="E15" s="297"/>
      <c r="F15" s="2"/>
      <c r="G15" s="298"/>
      <c r="H15" s="299"/>
      <c r="I15" s="299"/>
      <c r="J15" s="299"/>
      <c r="K15" s="299"/>
      <c r="L15" s="299"/>
      <c r="M15" s="299"/>
      <c r="N15" s="299"/>
      <c r="O15" s="300"/>
      <c r="P15" s="2"/>
    </row>
    <row r="16" spans="1:25" x14ac:dyDescent="0.2">
      <c r="B16" s="296" t="s">
        <v>53</v>
      </c>
      <c r="C16" s="296"/>
      <c r="D16" s="297" t="s">
        <v>94</v>
      </c>
      <c r="E16" s="297"/>
      <c r="F16" s="2"/>
      <c r="G16" s="298"/>
      <c r="H16" s="299"/>
      <c r="I16" s="299"/>
      <c r="J16" s="299"/>
      <c r="K16" s="299"/>
      <c r="L16" s="299"/>
      <c r="M16" s="299"/>
      <c r="N16" s="299"/>
      <c r="O16" s="300"/>
      <c r="P16" s="2"/>
    </row>
    <row r="17" spans="1:25" ht="23.45" customHeight="1" x14ac:dyDescent="0.2">
      <c r="B17" s="285" t="s">
        <v>54</v>
      </c>
      <c r="C17" s="287"/>
      <c r="D17" s="293"/>
      <c r="E17" s="293"/>
      <c r="F17" s="2"/>
      <c r="G17" s="26" t="s">
        <v>318</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88" t="s">
        <v>55</v>
      </c>
      <c r="C20" s="289"/>
      <c r="D20" s="289"/>
      <c r="E20" s="289"/>
      <c r="F20" s="289"/>
      <c r="G20" s="289"/>
      <c r="H20" s="289"/>
      <c r="I20" s="289"/>
      <c r="J20" s="289"/>
      <c r="K20" s="289"/>
      <c r="L20" s="289"/>
      <c r="M20" s="289"/>
      <c r="N20" s="289"/>
      <c r="O20" s="289"/>
      <c r="P20" s="289"/>
      <c r="Q20" s="290"/>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91" t="s">
        <v>64</v>
      </c>
      <c r="K22" s="291"/>
      <c r="L22" s="291"/>
      <c r="M22" s="291"/>
      <c r="N22" s="291"/>
      <c r="O22" s="291"/>
      <c r="P22" s="291"/>
      <c r="Q22" s="291"/>
    </row>
    <row r="23" spans="1:25" x14ac:dyDescent="0.2">
      <c r="B23" s="14">
        <f t="shared" ref="B23:B24" si="0">LEN(C23)</f>
        <v>10</v>
      </c>
      <c r="C23" s="31" t="s">
        <v>356</v>
      </c>
      <c r="D23" s="32"/>
      <c r="E23" s="70">
        <f>PS!D7</f>
        <v>0</v>
      </c>
      <c r="F23" s="224">
        <f>PS!C7</f>
        <v>0</v>
      </c>
      <c r="G23" s="225">
        <f>PS!E7</f>
        <v>0</v>
      </c>
      <c r="H23" s="35" t="s">
        <v>347</v>
      </c>
      <c r="I23" s="34">
        <v>1</v>
      </c>
      <c r="J23" s="280" t="s">
        <v>390</v>
      </c>
      <c r="K23" s="280"/>
      <c r="L23" s="280"/>
      <c r="M23" s="280"/>
      <c r="N23" s="280"/>
      <c r="O23" s="280"/>
      <c r="P23" s="280"/>
      <c r="Q23" s="280"/>
    </row>
    <row r="24" spans="1:25" x14ac:dyDescent="0.2">
      <c r="B24" s="14">
        <f t="shared" si="0"/>
        <v>9</v>
      </c>
      <c r="C24" s="31" t="s">
        <v>348</v>
      </c>
      <c r="D24" s="32"/>
      <c r="E24" s="70">
        <f>PS!D8</f>
        <v>913344348.79672873</v>
      </c>
      <c r="F24" s="249">
        <f>PS!C8</f>
        <v>626766497.96976602</v>
      </c>
      <c r="G24" s="225">
        <f>PS!E8</f>
        <v>1230551555.778651</v>
      </c>
      <c r="H24" s="35" t="s">
        <v>228</v>
      </c>
      <c r="I24" s="34">
        <v>1</v>
      </c>
      <c r="J24" s="280" t="s">
        <v>352</v>
      </c>
      <c r="K24" s="280"/>
      <c r="L24" s="280"/>
      <c r="M24" s="280"/>
      <c r="N24" s="280"/>
      <c r="O24" s="280"/>
      <c r="P24" s="280"/>
      <c r="Q24" s="280"/>
    </row>
    <row r="25" spans="1:25" x14ac:dyDescent="0.2">
      <c r="B25" s="14">
        <f t="shared" ref="B25" si="1">LEN(C25)</f>
        <v>6</v>
      </c>
      <c r="C25" s="31" t="s">
        <v>357</v>
      </c>
      <c r="D25" s="32"/>
      <c r="E25" s="70">
        <f>PS!D9</f>
        <v>0.83601141959832537</v>
      </c>
      <c r="F25" s="249">
        <f>PS!C9</f>
        <v>0.8226482943855058</v>
      </c>
      <c r="G25" s="225">
        <f>PS!E9</f>
        <v>0.84937454481114494</v>
      </c>
      <c r="H25" s="35" t="s">
        <v>228</v>
      </c>
      <c r="I25" s="34">
        <v>1</v>
      </c>
      <c r="J25" s="280" t="s">
        <v>385</v>
      </c>
      <c r="K25" s="280"/>
      <c r="L25" s="280"/>
      <c r="M25" s="280"/>
      <c r="N25" s="280"/>
      <c r="O25" s="280"/>
      <c r="P25" s="280"/>
      <c r="Q25" s="280"/>
    </row>
    <row r="26" spans="1:25" x14ac:dyDescent="0.2">
      <c r="B26" s="14">
        <f t="shared" ref="B26" si="2">LEN(C26)</f>
        <v>12</v>
      </c>
      <c r="C26" s="226" t="s">
        <v>349</v>
      </c>
      <c r="D26" s="70" t="str">
        <f>CONCATENATE(C24,"*1000*.042/2.205")</f>
        <v>2_NG_sent*1000*.042/2.205</v>
      </c>
      <c r="E26" s="250">
        <f>E24*1000*0.042/2.205</f>
        <v>17397035215.175785</v>
      </c>
      <c r="F26" s="250">
        <f>F24*1000*0.042/2.205</f>
        <v>11938409485.138401</v>
      </c>
      <c r="G26" s="250">
        <f>G24*1000*0.042/2.205</f>
        <v>23439077252.926685</v>
      </c>
      <c r="H26" s="35" t="s">
        <v>314</v>
      </c>
      <c r="I26" s="34"/>
      <c r="J26" s="280" t="s">
        <v>351</v>
      </c>
      <c r="K26" s="280"/>
      <c r="L26" s="280"/>
      <c r="M26" s="280"/>
      <c r="N26" s="280"/>
      <c r="O26" s="280"/>
      <c r="P26" s="280"/>
      <c r="Q26" s="280"/>
    </row>
    <row r="27" spans="1:25" x14ac:dyDescent="0.2">
      <c r="B27" s="14">
        <f t="shared" ref="B27" si="3">LEN(C27)</f>
        <v>7</v>
      </c>
      <c r="C27" s="31" t="s">
        <v>341</v>
      </c>
      <c r="D27" s="214" t="str">
        <f>CONCATENATE(C23,"*1000/",C26)</f>
        <v>2_CENT_CH4*1000/2_NG_sent_kg</v>
      </c>
      <c r="E27" s="70">
        <f>E23*1000/E26</f>
        <v>0</v>
      </c>
      <c r="F27" s="70">
        <f>F23*1000/F26</f>
        <v>0</v>
      </c>
      <c r="G27" s="70">
        <f>G23*1000/G26</f>
        <v>0</v>
      </c>
      <c r="H27" s="35" t="s">
        <v>386</v>
      </c>
      <c r="I27" s="34"/>
      <c r="J27" s="280" t="s">
        <v>388</v>
      </c>
      <c r="K27" s="280"/>
      <c r="L27" s="280"/>
      <c r="M27" s="280"/>
      <c r="N27" s="280"/>
      <c r="O27" s="280"/>
      <c r="P27" s="280"/>
      <c r="Q27" s="280"/>
    </row>
    <row r="28" spans="1:25" x14ac:dyDescent="0.2">
      <c r="B28" s="14">
        <f t="shared" ref="B28" si="4">LEN(C28)</f>
        <v>11</v>
      </c>
      <c r="C28" s="31" t="s">
        <v>346</v>
      </c>
      <c r="D28" s="31" t="str">
        <f>CONCATENATE("1+",C27)</f>
        <v>1+Vent_NG</v>
      </c>
      <c r="E28" s="70">
        <f>1+E27</f>
        <v>1</v>
      </c>
      <c r="F28" s="70">
        <f>1+F27</f>
        <v>1</v>
      </c>
      <c r="G28" s="70">
        <f>1+G27</f>
        <v>1</v>
      </c>
      <c r="H28" s="35" t="s">
        <v>386</v>
      </c>
      <c r="I28" s="34"/>
      <c r="J28" s="280" t="s">
        <v>387</v>
      </c>
      <c r="K28" s="280"/>
      <c r="L28" s="280"/>
      <c r="M28" s="280"/>
      <c r="N28" s="280"/>
      <c r="O28" s="280"/>
      <c r="P28" s="280"/>
      <c r="Q28" s="280"/>
    </row>
    <row r="29" spans="1:25" x14ac:dyDescent="0.2">
      <c r="B29" s="6"/>
      <c r="C29" s="36" t="s">
        <v>65</v>
      </c>
      <c r="D29" s="37" t="s">
        <v>66</v>
      </c>
      <c r="E29" s="33"/>
      <c r="F29" s="224"/>
      <c r="G29" s="225"/>
      <c r="H29" s="35"/>
      <c r="I29" s="38"/>
      <c r="J29" s="280"/>
      <c r="K29" s="280"/>
      <c r="L29" s="280"/>
      <c r="M29" s="280"/>
      <c r="N29" s="280"/>
      <c r="O29" s="280"/>
      <c r="P29" s="280"/>
      <c r="Q29" s="280"/>
    </row>
    <row r="30" spans="1:25" ht="13.5" thickBot="1" x14ac:dyDescent="0.25">
      <c r="B30" s="6"/>
      <c r="C30" s="2"/>
      <c r="D30" s="2"/>
      <c r="E30" s="2"/>
      <c r="F30" s="2"/>
      <c r="G30" s="2"/>
      <c r="H30" s="2"/>
      <c r="J30" s="2"/>
      <c r="K30" s="2"/>
      <c r="L30" s="2"/>
      <c r="M30" s="2"/>
      <c r="N30" s="2"/>
      <c r="O30" s="2"/>
      <c r="P30" s="2"/>
    </row>
    <row r="31" spans="1:25" s="19" customFormat="1" ht="15.75" customHeight="1" thickBot="1" x14ac:dyDescent="0.25">
      <c r="A31" s="18"/>
      <c r="B31" s="288" t="s">
        <v>67</v>
      </c>
      <c r="C31" s="289"/>
      <c r="D31" s="289"/>
      <c r="E31" s="289"/>
      <c r="F31" s="289"/>
      <c r="G31" s="289"/>
      <c r="H31" s="289"/>
      <c r="I31" s="289"/>
      <c r="J31" s="289"/>
      <c r="K31" s="289"/>
      <c r="L31" s="289"/>
      <c r="M31" s="289"/>
      <c r="N31" s="289"/>
      <c r="O31" s="289"/>
      <c r="P31" s="289"/>
      <c r="Q31" s="290"/>
      <c r="R31" s="18"/>
      <c r="S31" s="18"/>
      <c r="T31" s="18"/>
      <c r="U31" s="18"/>
      <c r="V31" s="18"/>
      <c r="W31" s="18"/>
      <c r="X31" s="18"/>
      <c r="Y31" s="18"/>
    </row>
    <row r="32" spans="1:25" x14ac:dyDescent="0.2">
      <c r="B32" s="6"/>
      <c r="C32" s="2"/>
      <c r="D32" s="2"/>
      <c r="E32" s="2"/>
      <c r="F32" s="2"/>
      <c r="G32" s="2"/>
      <c r="H32" s="29" t="s">
        <v>68</v>
      </c>
      <c r="J32" s="2"/>
      <c r="K32" s="2"/>
      <c r="L32" s="2"/>
      <c r="M32" s="2"/>
      <c r="N32" s="2"/>
      <c r="O32" s="2"/>
      <c r="P32" s="2"/>
    </row>
    <row r="33" spans="1:25" x14ac:dyDescent="0.2">
      <c r="B33" s="6"/>
      <c r="C33" s="30" t="s">
        <v>69</v>
      </c>
      <c r="D33" s="30" t="s">
        <v>70</v>
      </c>
      <c r="E33" s="30" t="s">
        <v>59</v>
      </c>
      <c r="F33" s="30" t="s">
        <v>71</v>
      </c>
      <c r="G33" s="30" t="s">
        <v>69</v>
      </c>
      <c r="H33" s="30" t="s">
        <v>62</v>
      </c>
      <c r="I33" s="30" t="s">
        <v>72</v>
      </c>
      <c r="J33" s="30" t="s">
        <v>73</v>
      </c>
      <c r="K33" s="30" t="s">
        <v>74</v>
      </c>
      <c r="L33" s="30" t="s">
        <v>75</v>
      </c>
      <c r="M33" s="30" t="s">
        <v>63</v>
      </c>
      <c r="N33" s="30" t="s">
        <v>17</v>
      </c>
      <c r="O33" s="291" t="s">
        <v>64</v>
      </c>
      <c r="P33" s="291"/>
      <c r="Q33" s="291"/>
      <c r="X33" s="18"/>
      <c r="Y33" s="18"/>
    </row>
    <row r="34" spans="1:25" ht="14.25" customHeight="1" x14ac:dyDescent="0.2">
      <c r="B34" s="6"/>
      <c r="C34" s="39" t="str">
        <f>C28</f>
        <v>NG_produced</v>
      </c>
      <c r="D34" s="40" t="s">
        <v>350</v>
      </c>
      <c r="E34" s="41">
        <v>1</v>
      </c>
      <c r="F34" s="41" t="s">
        <v>41</v>
      </c>
      <c r="G34" s="235">
        <f>IF($C34="",1,VLOOKUP($C34,$C$22:$H$29,3,FALSE))</f>
        <v>1</v>
      </c>
      <c r="H34" s="43" t="str">
        <f>IF($C34="","",VLOOKUP($C34,$C$22:$H$29,6,FALSE))</f>
        <v>kg NG/kg NG</v>
      </c>
      <c r="I34" s="227">
        <f>IF(D34="","",E34*G34*$D$5)</f>
        <v>1</v>
      </c>
      <c r="J34" s="41" t="s">
        <v>41</v>
      </c>
      <c r="K34" s="45" t="s">
        <v>91</v>
      </c>
      <c r="L34" s="41"/>
      <c r="M34" s="46"/>
      <c r="N34" s="46"/>
      <c r="O34" s="292" t="s">
        <v>353</v>
      </c>
      <c r="P34" s="292"/>
      <c r="Q34" s="292"/>
      <c r="X34" s="18"/>
      <c r="Y34" s="18"/>
    </row>
    <row r="35" spans="1:25" x14ac:dyDescent="0.2">
      <c r="B35" s="6"/>
      <c r="C35" s="41"/>
      <c r="D35" s="48"/>
      <c r="E35" s="41"/>
      <c r="F35" s="41"/>
      <c r="G35" s="42">
        <f>IF($C35="",1,VLOOKUP($C35,$C$22:$H$29,3,FALSE))</f>
        <v>1</v>
      </c>
      <c r="H35" s="43" t="str">
        <f>IF($C35="","",VLOOKUP($C35,$C$22:$H$29,6,FALSE))</f>
        <v/>
      </c>
      <c r="I35" s="44" t="str">
        <f t="shared" ref="I35" si="5">IF(D35="","",E35*G35*$D$5)</f>
        <v/>
      </c>
      <c r="J35" s="41"/>
      <c r="K35" s="45"/>
      <c r="L35" s="41"/>
      <c r="M35" s="46"/>
      <c r="N35" s="46"/>
      <c r="O35" s="295"/>
      <c r="P35" s="295"/>
      <c r="Q35" s="295"/>
      <c r="X35" s="18"/>
      <c r="Y35" s="18"/>
    </row>
    <row r="36" spans="1:25" x14ac:dyDescent="0.2">
      <c r="B36" s="6"/>
      <c r="C36" s="49" t="s">
        <v>65</v>
      </c>
      <c r="D36" s="37" t="s">
        <v>66</v>
      </c>
      <c r="E36" s="50" t="s">
        <v>76</v>
      </c>
      <c r="F36" s="37"/>
      <c r="G36" s="37"/>
      <c r="H36" s="37"/>
      <c r="I36" s="50" t="s">
        <v>77</v>
      </c>
      <c r="J36" s="37"/>
      <c r="K36" s="50"/>
      <c r="L36" s="37" t="s">
        <v>78</v>
      </c>
      <c r="M36" s="51"/>
      <c r="N36" s="51"/>
      <c r="O36" s="284"/>
      <c r="P36" s="284"/>
      <c r="Q36" s="284"/>
      <c r="X36" s="18"/>
      <c r="Y36" s="18"/>
    </row>
    <row r="37" spans="1:25" s="2" customFormat="1" ht="13.5" thickBot="1" x14ac:dyDescent="0.25">
      <c r="B37" s="6"/>
      <c r="X37" s="18"/>
      <c r="Y37" s="18"/>
    </row>
    <row r="38" spans="1:25" s="19" customFormat="1" ht="15.75" customHeight="1" thickBot="1" x14ac:dyDescent="0.25">
      <c r="A38" s="18"/>
      <c r="B38" s="288" t="s">
        <v>79</v>
      </c>
      <c r="C38" s="289"/>
      <c r="D38" s="289"/>
      <c r="E38" s="289"/>
      <c r="F38" s="289"/>
      <c r="G38" s="289"/>
      <c r="H38" s="289"/>
      <c r="I38" s="289"/>
      <c r="J38" s="289"/>
      <c r="K38" s="289"/>
      <c r="L38" s="289"/>
      <c r="M38" s="289"/>
      <c r="N38" s="289"/>
      <c r="O38" s="289"/>
      <c r="P38" s="289"/>
      <c r="Q38" s="290"/>
      <c r="R38" s="18"/>
      <c r="S38" s="18"/>
      <c r="T38" s="18"/>
      <c r="U38" s="18"/>
      <c r="V38" s="18"/>
      <c r="W38" s="18"/>
      <c r="X38" s="18"/>
      <c r="Y38" s="18"/>
    </row>
    <row r="39" spans="1:25" x14ac:dyDescent="0.2">
      <c r="B39" s="6"/>
      <c r="C39" s="2"/>
      <c r="D39" s="2"/>
      <c r="E39" s="2"/>
      <c r="F39" s="2"/>
      <c r="G39" s="2"/>
      <c r="H39" s="29" t="s">
        <v>80</v>
      </c>
      <c r="J39" s="2"/>
      <c r="K39" s="2"/>
      <c r="L39" s="2"/>
      <c r="M39" s="2"/>
      <c r="N39" s="2"/>
      <c r="O39" s="2"/>
      <c r="P39" s="2"/>
      <c r="X39" s="18"/>
      <c r="Y39" s="18"/>
    </row>
    <row r="40" spans="1:25" x14ac:dyDescent="0.2">
      <c r="B40" s="6"/>
      <c r="C40" s="30" t="s">
        <v>69</v>
      </c>
      <c r="D40" s="30" t="s">
        <v>70</v>
      </c>
      <c r="E40" s="30" t="s">
        <v>59</v>
      </c>
      <c r="F40" s="30" t="s">
        <v>71</v>
      </c>
      <c r="G40" s="30" t="s">
        <v>69</v>
      </c>
      <c r="H40" s="30" t="s">
        <v>62</v>
      </c>
      <c r="I40" s="30" t="s">
        <v>72</v>
      </c>
      <c r="J40" s="30" t="s">
        <v>73</v>
      </c>
      <c r="K40" s="30" t="s">
        <v>74</v>
      </c>
      <c r="L40" s="30" t="s">
        <v>75</v>
      </c>
      <c r="M40" s="30" t="s">
        <v>63</v>
      </c>
      <c r="N40" s="30" t="s">
        <v>17</v>
      </c>
      <c r="O40" s="291" t="s">
        <v>64</v>
      </c>
      <c r="P40" s="291"/>
      <c r="Q40" s="291"/>
      <c r="X40" s="18"/>
      <c r="Y40" s="18"/>
    </row>
    <row r="41" spans="1:25" x14ac:dyDescent="0.2">
      <c r="B41" s="6"/>
      <c r="C41" s="52"/>
      <c r="D41" s="53" t="s">
        <v>313</v>
      </c>
      <c r="E41" s="54">
        <v>1</v>
      </c>
      <c r="F41" s="54" t="str">
        <f>J41</f>
        <v>kg NG</v>
      </c>
      <c r="G41" s="42">
        <f>IF($C41="",1,VLOOKUP($C41,$C$22:$H$29,3,FALSE))</f>
        <v>1</v>
      </c>
      <c r="H41" s="43" t="str">
        <f>IF($C41="","",VLOOKUP($C41,$C$22:$H$29,6,FALSE))</f>
        <v/>
      </c>
      <c r="I41" s="44">
        <f t="shared" ref="I41:I43" si="6">IF(D41="","",E41*G41*$D$5)</f>
        <v>1</v>
      </c>
      <c r="J41" s="54" t="s">
        <v>314</v>
      </c>
      <c r="K41" s="45" t="s">
        <v>91</v>
      </c>
      <c r="L41" s="41"/>
      <c r="M41" s="55"/>
      <c r="N41" s="55"/>
      <c r="O41" s="294" t="s">
        <v>81</v>
      </c>
      <c r="P41" s="294"/>
      <c r="Q41" s="294"/>
      <c r="X41" s="18"/>
      <c r="Y41" s="18"/>
    </row>
    <row r="42" spans="1:25" x14ac:dyDescent="0.2">
      <c r="B42" s="6"/>
      <c r="C42" s="48" t="str">
        <f>C27</f>
        <v>Vent_NG</v>
      </c>
      <c r="D42" s="56" t="str">
        <f>CONCATENATE(C27," [to venting and flaring]")</f>
        <v>Vent_NG [to venting and flaring]</v>
      </c>
      <c r="E42" s="54">
        <v>1</v>
      </c>
      <c r="F42" s="54" t="str">
        <f t="shared" ref="F42" si="7">J42</f>
        <v>kg NG</v>
      </c>
      <c r="G42" s="42">
        <f>IF($C42="",1,VLOOKUP($C42,$C$22:$H$29,3,FALSE))</f>
        <v>0</v>
      </c>
      <c r="H42" s="43" t="str">
        <f>IF($C42="","",VLOOKUP($C42,$C$22:$H$29,6,FALSE))</f>
        <v>kg NG/kg NG</v>
      </c>
      <c r="I42" s="227">
        <f t="shared" si="6"/>
        <v>0</v>
      </c>
      <c r="J42" s="54" t="s">
        <v>314</v>
      </c>
      <c r="K42" s="45" t="s">
        <v>91</v>
      </c>
      <c r="L42" s="41"/>
      <c r="M42" s="46"/>
      <c r="N42" s="46"/>
      <c r="O42" s="281" t="str">
        <f>J27</f>
        <v>[kg NG/kg NG] Natural gas vented from centrifugal compressors per reference flow of 1 kg of natural gas sent.</v>
      </c>
      <c r="P42" s="282"/>
      <c r="Q42" s="283"/>
      <c r="X42" s="18"/>
      <c r="Y42" s="18"/>
    </row>
    <row r="43" spans="1:25" x14ac:dyDescent="0.2">
      <c r="B43" s="6"/>
      <c r="C43" s="48"/>
      <c r="D43" s="56"/>
      <c r="E43" s="54"/>
      <c r="F43" s="54"/>
      <c r="G43" s="42">
        <f>IF($C43="",1,VLOOKUP($C43,$C$22:$H$29,3,FALSE))</f>
        <v>1</v>
      </c>
      <c r="H43" s="43" t="str">
        <f>IF($C43="","",VLOOKUP($C43,$C$22:$H$29,6,FALSE))</f>
        <v/>
      </c>
      <c r="I43" s="44" t="str">
        <f t="shared" si="6"/>
        <v/>
      </c>
      <c r="J43" s="54"/>
      <c r="K43" s="45"/>
      <c r="L43" s="41"/>
      <c r="M43" s="46"/>
      <c r="N43" s="46"/>
      <c r="O43" s="294"/>
      <c r="P43" s="294"/>
      <c r="Q43" s="294"/>
      <c r="X43" s="18"/>
      <c r="Y43" s="18"/>
    </row>
    <row r="44" spans="1:25" x14ac:dyDescent="0.2">
      <c r="B44" s="6"/>
      <c r="C44" s="49" t="s">
        <v>65</v>
      </c>
      <c r="D44" s="57" t="s">
        <v>66</v>
      </c>
      <c r="E44" s="50" t="s">
        <v>76</v>
      </c>
      <c r="F44" s="54"/>
      <c r="G44" s="58"/>
      <c r="H44" s="59"/>
      <c r="I44" s="59"/>
      <c r="J44" s="37"/>
      <c r="K44" s="50"/>
      <c r="L44" s="37" t="s">
        <v>78</v>
      </c>
      <c r="M44" s="51"/>
      <c r="N44" s="51"/>
      <c r="O44" s="284"/>
      <c r="P44" s="284"/>
      <c r="Q44" s="284"/>
      <c r="X44" s="18"/>
      <c r="Y44" s="18"/>
    </row>
    <row r="45" spans="1:25" x14ac:dyDescent="0.2">
      <c r="B45" s="6"/>
      <c r="C45" s="2"/>
      <c r="D45" s="2"/>
      <c r="E45" s="2"/>
      <c r="F45" s="2"/>
      <c r="G45" s="2"/>
      <c r="H45" s="2"/>
      <c r="J45" s="2"/>
      <c r="K45" s="2"/>
      <c r="L45" s="2"/>
      <c r="M45" s="2"/>
      <c r="N45" s="2"/>
      <c r="O45" s="2"/>
      <c r="P45" s="2"/>
      <c r="X45" s="18"/>
      <c r="Y45" s="18"/>
    </row>
    <row r="46" spans="1:25" ht="20.25" customHeight="1" x14ac:dyDescent="0.2">
      <c r="B46" s="6"/>
      <c r="C46" s="285" t="s">
        <v>82</v>
      </c>
      <c r="D46" s="286"/>
      <c r="E46" s="286"/>
      <c r="F46" s="286"/>
      <c r="G46" s="286"/>
      <c r="H46" s="286"/>
      <c r="I46" s="286"/>
      <c r="J46" s="286"/>
      <c r="K46" s="286"/>
      <c r="L46" s="286"/>
      <c r="M46" s="286"/>
      <c r="N46" s="286"/>
      <c r="O46" s="286"/>
      <c r="P46" s="286"/>
      <c r="Q46" s="287"/>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0" t="s">
        <v>83</v>
      </c>
      <c r="C98" s="2"/>
      <c r="D98" s="2"/>
      <c r="E98" s="2"/>
      <c r="F98" s="2"/>
      <c r="G98" s="2"/>
      <c r="H98" s="2"/>
      <c r="J98" s="2"/>
      <c r="K98" s="2"/>
      <c r="L98" s="2"/>
      <c r="M98" s="2"/>
      <c r="N98" s="2"/>
      <c r="O98" s="2"/>
      <c r="P98" s="2"/>
    </row>
    <row r="99" spans="1:25" s="61" customFormat="1" x14ac:dyDescent="0.2">
      <c r="A99" s="6"/>
      <c r="B99" s="6"/>
      <c r="C99" s="6" t="s">
        <v>84</v>
      </c>
      <c r="D99" s="6" t="s">
        <v>85</v>
      </c>
      <c r="E99" s="6" t="s">
        <v>86</v>
      </c>
      <c r="F99" s="6"/>
      <c r="G99" s="6"/>
      <c r="H99" s="6" t="s">
        <v>75</v>
      </c>
      <c r="I99" s="6"/>
      <c r="J99" s="6" t="s">
        <v>74</v>
      </c>
      <c r="K99" s="6"/>
      <c r="L99" s="6"/>
      <c r="M99" s="6"/>
      <c r="N99" s="6"/>
      <c r="O99" s="6"/>
      <c r="P99" s="6"/>
      <c r="Q99" s="6"/>
      <c r="R99" s="6"/>
      <c r="S99" s="6"/>
      <c r="T99" s="6"/>
      <c r="U99" s="6"/>
      <c r="V99" s="6"/>
      <c r="W99" s="6"/>
      <c r="X99" s="6"/>
      <c r="Y99" s="6"/>
    </row>
    <row r="100" spans="1:25" x14ac:dyDescent="0.2">
      <c r="B100" s="6"/>
      <c r="C100" s="62" t="s">
        <v>78</v>
      </c>
      <c r="D100" s="62" t="s">
        <v>78</v>
      </c>
      <c r="E100" s="62" t="s">
        <v>78</v>
      </c>
      <c r="F100" s="2"/>
      <c r="G100" s="2"/>
      <c r="H100" s="62" t="s">
        <v>78</v>
      </c>
      <c r="J100" s="2"/>
      <c r="K100" s="2"/>
      <c r="L100" s="2"/>
      <c r="M100" s="2"/>
      <c r="N100" s="2"/>
      <c r="O100" s="2"/>
      <c r="P100" s="2"/>
    </row>
    <row r="101" spans="1:25" s="2" customFormat="1" x14ac:dyDescent="0.2">
      <c r="B101" s="6"/>
      <c r="C101" s="14" t="s">
        <v>87</v>
      </c>
      <c r="D101" s="2" t="s">
        <v>88</v>
      </c>
      <c r="E101" s="2" t="s">
        <v>89</v>
      </c>
      <c r="H101" s="2" t="s">
        <v>90</v>
      </c>
      <c r="J101" s="2" t="s">
        <v>91</v>
      </c>
    </row>
    <row r="102" spans="1:25" s="2" customFormat="1" x14ac:dyDescent="0.2">
      <c r="B102" s="6"/>
      <c r="C102" s="2" t="s">
        <v>92</v>
      </c>
      <c r="D102" s="2" t="s">
        <v>93</v>
      </c>
      <c r="E102" s="2" t="s">
        <v>94</v>
      </c>
      <c r="H102" s="2" t="s">
        <v>95</v>
      </c>
      <c r="J102" s="2" t="s">
        <v>96</v>
      </c>
    </row>
    <row r="103" spans="1:25" s="2" customFormat="1" x14ac:dyDescent="0.2">
      <c r="B103" s="6"/>
      <c r="C103" s="2" t="s">
        <v>97</v>
      </c>
      <c r="D103" s="2" t="s">
        <v>98</v>
      </c>
      <c r="E103" s="2" t="s">
        <v>99</v>
      </c>
      <c r="H103" s="2" t="s">
        <v>100</v>
      </c>
    </row>
    <row r="104" spans="1:25" s="2" customFormat="1" x14ac:dyDescent="0.2">
      <c r="B104" s="6"/>
      <c r="C104" s="2" t="s">
        <v>101</v>
      </c>
      <c r="D104" s="2" t="s">
        <v>102</v>
      </c>
      <c r="E104" s="2" t="s">
        <v>103</v>
      </c>
      <c r="H104" s="2" t="s">
        <v>104</v>
      </c>
    </row>
    <row r="105" spans="1:25" s="2" customFormat="1" x14ac:dyDescent="0.2">
      <c r="B105" s="6"/>
      <c r="C105" s="2" t="s">
        <v>105</v>
      </c>
      <c r="E105" s="2" t="s">
        <v>106</v>
      </c>
      <c r="H105" s="2" t="s">
        <v>106</v>
      </c>
    </row>
    <row r="106" spans="1:25" s="2" customFormat="1" x14ac:dyDescent="0.2">
      <c r="B106" s="6"/>
      <c r="C106" s="2" t="s">
        <v>107</v>
      </c>
    </row>
    <row r="107" spans="1:25" s="2" customFormat="1" x14ac:dyDescent="0.2">
      <c r="B107" s="6"/>
      <c r="C107" s="2" t="s">
        <v>108</v>
      </c>
    </row>
    <row r="108" spans="1:25" s="2" customFormat="1" x14ac:dyDescent="0.2">
      <c r="B108" s="6"/>
      <c r="C108" s="2" t="s">
        <v>109</v>
      </c>
    </row>
    <row r="109" spans="1:25" s="2" customFormat="1" x14ac:dyDescent="0.2">
      <c r="B109" s="6"/>
      <c r="C109" s="14" t="s">
        <v>110</v>
      </c>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7">
    <mergeCell ref="B11:C11"/>
    <mergeCell ref="D11:E11"/>
    <mergeCell ref="B1:Q1"/>
    <mergeCell ref="B2:Q2"/>
    <mergeCell ref="B4:C4"/>
    <mergeCell ref="D4:E4"/>
    <mergeCell ref="B5:C5"/>
    <mergeCell ref="G5:J5"/>
    <mergeCell ref="B6:C6"/>
    <mergeCell ref="D6:O6"/>
    <mergeCell ref="B8:Q8"/>
    <mergeCell ref="B10:C10"/>
    <mergeCell ref="D10:E10"/>
    <mergeCell ref="J23:Q23"/>
    <mergeCell ref="J24:Q24"/>
    <mergeCell ref="B12:C12"/>
    <mergeCell ref="D12:E12"/>
    <mergeCell ref="B13:C13"/>
    <mergeCell ref="D13:E13"/>
    <mergeCell ref="G13:O16"/>
    <mergeCell ref="B14:C14"/>
    <mergeCell ref="D14:E14"/>
    <mergeCell ref="B15:C15"/>
    <mergeCell ref="D15:E15"/>
    <mergeCell ref="B16:C16"/>
    <mergeCell ref="D16:E16"/>
    <mergeCell ref="C46:Q46"/>
    <mergeCell ref="B31:Q31"/>
    <mergeCell ref="O33:Q33"/>
    <mergeCell ref="O34:Q34"/>
    <mergeCell ref="B17:C17"/>
    <mergeCell ref="D17:E17"/>
    <mergeCell ref="B20:Q20"/>
    <mergeCell ref="J22:Q22"/>
    <mergeCell ref="O43:Q43"/>
    <mergeCell ref="J28:Q28"/>
    <mergeCell ref="J26:Q26"/>
    <mergeCell ref="B38:Q38"/>
    <mergeCell ref="O40:Q40"/>
    <mergeCell ref="O41:Q41"/>
    <mergeCell ref="O35:Q35"/>
    <mergeCell ref="O36:Q36"/>
    <mergeCell ref="J29:Q29"/>
    <mergeCell ref="O42:Q42"/>
    <mergeCell ref="J27:Q27"/>
    <mergeCell ref="J25:Q25"/>
    <mergeCell ref="O44:Q44"/>
  </mergeCells>
  <conditionalFormatting sqref="H41 H43:H44 H34:H35">
    <cfRule type="cellIs" dxfId="7" priority="62" stopIfTrue="1" operator="equal">
      <formula>0</formula>
    </cfRule>
  </conditionalFormatting>
  <conditionalFormatting sqref="G41 G43:G44 G34:G35">
    <cfRule type="cellIs" dxfId="6" priority="61" stopIfTrue="1" operator="equal">
      <formula>1</formula>
    </cfRule>
  </conditionalFormatting>
  <conditionalFormatting sqref="H42">
    <cfRule type="cellIs" dxfId="5" priority="22" stopIfTrue="1" operator="equal">
      <formula>0</formula>
    </cfRule>
  </conditionalFormatting>
  <conditionalFormatting sqref="G42">
    <cfRule type="cellIs" dxfId="4" priority="21" stopIfTrue="1" operator="equal">
      <formula>1</formula>
    </cfRule>
  </conditionalFormatting>
  <dataValidations count="7">
    <dataValidation type="list" allowBlank="1" showInputMessage="1" showErrorMessage="1" sqref="WVT983028:WVT983035 L41:L43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LX983028:WLX983035 WCB983028:WCB983035 VSF983028:VSF983035 VIJ983028:VIJ983035 UYN983028:UYN983035 UOR983028:UOR983035 UEV983028:UEV983035 TUZ983028:TUZ983035 TLD983028:TLD983035 TBH983028:TBH983035 SRL983028:SRL983035 SHP983028:SHP983035 RXT983028:RXT983035 RNX983028:RNX983035 REB983028:REB983035 QUF983028:QUF983035 QKJ983028:QKJ983035 QAN983028:QAN983035 PQR983028:PQR983035 PGV983028:PGV983035 OWZ983028:OWZ983035 OND983028:OND983035 ODH983028:ODH983035 NTL983028:NTL983035 NJP983028:NJP983035 MZT983028:MZT983035 MPX983028:MPX983035 MGB983028:MGB983035 LWF983028:LWF983035 LMJ983028:LMJ983035 LCN983028:LCN983035 KSR983028:KSR983035 KIV983028:KIV983035 JYZ983028:JYZ983035 JPD983028:JPD983035 JFH983028:JFH983035 IVL983028:IVL983035 ILP983028:ILP983035 IBT983028:IBT983035 HRX983028:HRX983035 HIB983028:HIB983035 GYF983028:GYF983035 GOJ983028:GOJ983035 GEN983028:GEN983035 FUR983028:FUR983035 FKV983028:FKV983035 FAZ983028:FAZ983035 ERD983028:ERD983035 EHH983028:EHH983035 DXL983028:DXL983035 DNP983028:DNP983035 DDT983028:DDT983035 CTX983028:CTX983035 CKB983028:CKB983035 CAF983028:CAF983035 BQJ983028:BQJ983035 BGN983028:BGN983035 AWR983028:AWR983035 AMV983028:AMV983035 ACZ983028:ACZ983035 TD983028:TD983035 JH983028:JH983035 L983028:L983035 WVT917492:WVT917499 WLX917492:WLX917499 WCB917492:WCB917499 VSF917492:VSF917499 VIJ917492:VIJ917499 UYN917492:UYN917499 UOR917492:UOR917499 UEV917492:UEV917499 TUZ917492:TUZ917499 TLD917492:TLD917499 TBH917492:TBH917499 SRL917492:SRL917499 SHP917492:SHP917499 RXT917492:RXT917499 RNX917492:RNX917499 REB917492:REB917499 QUF917492:QUF917499 QKJ917492:QKJ917499 QAN917492:QAN917499 PQR917492:PQR917499 PGV917492:PGV917499 OWZ917492:OWZ917499 OND917492:OND917499 ODH917492:ODH917499 NTL917492:NTL917499 NJP917492:NJP917499 MZT917492:MZT917499 MPX917492:MPX917499 MGB917492:MGB917499 LWF917492:LWF917499 LMJ917492:LMJ917499 LCN917492:LCN917499 KSR917492:KSR917499 KIV917492:KIV917499 JYZ917492:JYZ917499 JPD917492:JPD917499 JFH917492:JFH917499 IVL917492:IVL917499 ILP917492:ILP917499 IBT917492:IBT917499 HRX917492:HRX917499 HIB917492:HIB917499 GYF917492:GYF917499 GOJ917492:GOJ917499 GEN917492:GEN917499 FUR917492:FUR917499 FKV917492:FKV917499 FAZ917492:FAZ917499 ERD917492:ERD917499 EHH917492:EHH917499 DXL917492:DXL917499 DNP917492:DNP917499 DDT917492:DDT917499 CTX917492:CTX917499 CKB917492:CKB917499 CAF917492:CAF917499 BQJ917492:BQJ917499 BGN917492:BGN917499 AWR917492:AWR917499 AMV917492:AMV917499 ACZ917492:ACZ917499 TD917492:TD917499 JH917492:JH917499 L917492:L917499 WVT851956:WVT851963 WLX851956:WLX851963 WCB851956:WCB851963 VSF851956:VSF851963 VIJ851956:VIJ851963 UYN851956:UYN851963 UOR851956:UOR851963 UEV851956:UEV851963 TUZ851956:TUZ851963 TLD851956:TLD851963 TBH851956:TBH851963 SRL851956:SRL851963 SHP851956:SHP851963 RXT851956:RXT851963 RNX851956:RNX851963 REB851956:REB851963 QUF851956:QUF851963 QKJ851956:QKJ851963 QAN851956:QAN851963 PQR851956:PQR851963 PGV851956:PGV851963 OWZ851956:OWZ851963 OND851956:OND851963 ODH851956:ODH851963 NTL851956:NTL851963 NJP851956:NJP851963 MZT851956:MZT851963 MPX851956:MPX851963 MGB851956:MGB851963 LWF851956:LWF851963 LMJ851956:LMJ851963 LCN851956:LCN851963 KSR851956:KSR851963 KIV851956:KIV851963 JYZ851956:JYZ851963 JPD851956:JPD851963 JFH851956:JFH851963 IVL851956:IVL851963 ILP851956:ILP851963 IBT851956:IBT851963 HRX851956:HRX851963 HIB851956:HIB851963 GYF851956:GYF851963 GOJ851956:GOJ851963 GEN851956:GEN851963 FUR851956:FUR851963 FKV851956:FKV851963 FAZ851956:FAZ851963 ERD851956:ERD851963 EHH851956:EHH851963 DXL851956:DXL851963 DNP851956:DNP851963 DDT851956:DDT851963 CTX851956:CTX851963 CKB851956:CKB851963 CAF851956:CAF851963 BQJ851956:BQJ851963 BGN851956:BGN851963 AWR851956:AWR851963 AMV851956:AMV851963 ACZ851956:ACZ851963 TD851956:TD851963 JH851956:JH851963 L851956:L851963 WVT786420:WVT786427 WLX786420:WLX786427 WCB786420:WCB786427 VSF786420:VSF786427 VIJ786420:VIJ786427 UYN786420:UYN786427 UOR786420:UOR786427 UEV786420:UEV786427 TUZ786420:TUZ786427 TLD786420:TLD786427 TBH786420:TBH786427 SRL786420:SRL786427 SHP786420:SHP786427 RXT786420:RXT786427 RNX786420:RNX786427 REB786420:REB786427 QUF786420:QUF786427 QKJ786420:QKJ786427 QAN786420:QAN786427 PQR786420:PQR786427 PGV786420:PGV786427 OWZ786420:OWZ786427 OND786420:OND786427 ODH786420:ODH786427 NTL786420:NTL786427 NJP786420:NJP786427 MZT786420:MZT786427 MPX786420:MPX786427 MGB786420:MGB786427 LWF786420:LWF786427 LMJ786420:LMJ786427 LCN786420:LCN786427 KSR786420:KSR786427 KIV786420:KIV786427 JYZ786420:JYZ786427 JPD786420:JPD786427 JFH786420:JFH786427 IVL786420:IVL786427 ILP786420:ILP786427 IBT786420:IBT786427 HRX786420:HRX786427 HIB786420:HIB786427 GYF786420:GYF786427 GOJ786420:GOJ786427 GEN786420:GEN786427 FUR786420:FUR786427 FKV786420:FKV786427 FAZ786420:FAZ786427 ERD786420:ERD786427 EHH786420:EHH786427 DXL786420:DXL786427 DNP786420:DNP786427 DDT786420:DDT786427 CTX786420:CTX786427 CKB786420:CKB786427 CAF786420:CAF786427 BQJ786420:BQJ786427 BGN786420:BGN786427 AWR786420:AWR786427 AMV786420:AMV786427 ACZ786420:ACZ786427 TD786420:TD786427 JH786420:JH786427 L786420:L786427 WVT720884:WVT720891 WLX720884:WLX720891 WCB720884:WCB720891 VSF720884:VSF720891 VIJ720884:VIJ720891 UYN720884:UYN720891 UOR720884:UOR720891 UEV720884:UEV720891 TUZ720884:TUZ720891 TLD720884:TLD720891 TBH720884:TBH720891 SRL720884:SRL720891 SHP720884:SHP720891 RXT720884:RXT720891 RNX720884:RNX720891 REB720884:REB720891 QUF720884:QUF720891 QKJ720884:QKJ720891 QAN720884:QAN720891 PQR720884:PQR720891 PGV720884:PGV720891 OWZ720884:OWZ720891 OND720884:OND720891 ODH720884:ODH720891 NTL720884:NTL720891 NJP720884:NJP720891 MZT720884:MZT720891 MPX720884:MPX720891 MGB720884:MGB720891 LWF720884:LWF720891 LMJ720884:LMJ720891 LCN720884:LCN720891 KSR720884:KSR720891 KIV720884:KIV720891 JYZ720884:JYZ720891 JPD720884:JPD720891 JFH720884:JFH720891 IVL720884:IVL720891 ILP720884:ILP720891 IBT720884:IBT720891 HRX720884:HRX720891 HIB720884:HIB720891 GYF720884:GYF720891 GOJ720884:GOJ720891 GEN720884:GEN720891 FUR720884:FUR720891 FKV720884:FKV720891 FAZ720884:FAZ720891 ERD720884:ERD720891 EHH720884:EHH720891 DXL720884:DXL720891 DNP720884:DNP720891 DDT720884:DDT720891 CTX720884:CTX720891 CKB720884:CKB720891 CAF720884:CAF720891 BQJ720884:BQJ720891 BGN720884:BGN720891 AWR720884:AWR720891 AMV720884:AMV720891 ACZ720884:ACZ720891 TD720884:TD720891 JH720884:JH720891 L720884:L720891 WVT655348:WVT655355 WLX655348:WLX655355 WCB655348:WCB655355 VSF655348:VSF655355 VIJ655348:VIJ655355 UYN655348:UYN655355 UOR655348:UOR655355 UEV655348:UEV655355 TUZ655348:TUZ655355 TLD655348:TLD655355 TBH655348:TBH655355 SRL655348:SRL655355 SHP655348:SHP655355 RXT655348:RXT655355 RNX655348:RNX655355 REB655348:REB655355 QUF655348:QUF655355 QKJ655348:QKJ655355 QAN655348:QAN655355 PQR655348:PQR655355 PGV655348:PGV655355 OWZ655348:OWZ655355 OND655348:OND655355 ODH655348:ODH655355 NTL655348:NTL655355 NJP655348:NJP655355 MZT655348:MZT655355 MPX655348:MPX655355 MGB655348:MGB655355 LWF655348:LWF655355 LMJ655348:LMJ655355 LCN655348:LCN655355 KSR655348:KSR655355 KIV655348:KIV655355 JYZ655348:JYZ655355 JPD655348:JPD655355 JFH655348:JFH655355 IVL655348:IVL655355 ILP655348:ILP655355 IBT655348:IBT655355 HRX655348:HRX655355 HIB655348:HIB655355 GYF655348:GYF655355 GOJ655348:GOJ655355 GEN655348:GEN655355 FUR655348:FUR655355 FKV655348:FKV655355 FAZ655348:FAZ655355 ERD655348:ERD655355 EHH655348:EHH655355 DXL655348:DXL655355 DNP655348:DNP655355 DDT655348:DDT655355 CTX655348:CTX655355 CKB655348:CKB655355 CAF655348:CAF655355 BQJ655348:BQJ655355 BGN655348:BGN655355 AWR655348:AWR655355 AMV655348:AMV655355 ACZ655348:ACZ655355 TD655348:TD655355 JH655348:JH655355 L655348:L655355 WVT589812:WVT589819 WLX589812:WLX589819 WCB589812:WCB589819 VSF589812:VSF589819 VIJ589812:VIJ589819 UYN589812:UYN589819 UOR589812:UOR589819 UEV589812:UEV589819 TUZ589812:TUZ589819 TLD589812:TLD589819 TBH589812:TBH589819 SRL589812:SRL589819 SHP589812:SHP589819 RXT589812:RXT589819 RNX589812:RNX589819 REB589812:REB589819 QUF589812:QUF589819 QKJ589812:QKJ589819 QAN589812:QAN589819 PQR589812:PQR589819 PGV589812:PGV589819 OWZ589812:OWZ589819 OND589812:OND589819 ODH589812:ODH589819 NTL589812:NTL589819 NJP589812:NJP589819 MZT589812:MZT589819 MPX589812:MPX589819 MGB589812:MGB589819 LWF589812:LWF589819 LMJ589812:LMJ589819 LCN589812:LCN589819 KSR589812:KSR589819 KIV589812:KIV589819 JYZ589812:JYZ589819 JPD589812:JPD589819 JFH589812:JFH589819 IVL589812:IVL589819 ILP589812:ILP589819 IBT589812:IBT589819 HRX589812:HRX589819 HIB589812:HIB589819 GYF589812:GYF589819 GOJ589812:GOJ589819 GEN589812:GEN589819 FUR589812:FUR589819 FKV589812:FKV589819 FAZ589812:FAZ589819 ERD589812:ERD589819 EHH589812:EHH589819 DXL589812:DXL589819 DNP589812:DNP589819 DDT589812:DDT589819 CTX589812:CTX589819 CKB589812:CKB589819 CAF589812:CAF589819 BQJ589812:BQJ589819 BGN589812:BGN589819 AWR589812:AWR589819 AMV589812:AMV589819 ACZ589812:ACZ589819 TD589812:TD589819 JH589812:JH589819 L589812:L589819 WVT524276:WVT524283 WLX524276:WLX524283 WCB524276:WCB524283 VSF524276:VSF524283 VIJ524276:VIJ524283 UYN524276:UYN524283 UOR524276:UOR524283 UEV524276:UEV524283 TUZ524276:TUZ524283 TLD524276:TLD524283 TBH524276:TBH524283 SRL524276:SRL524283 SHP524276:SHP524283 RXT524276:RXT524283 RNX524276:RNX524283 REB524276:REB524283 QUF524276:QUF524283 QKJ524276:QKJ524283 QAN524276:QAN524283 PQR524276:PQR524283 PGV524276:PGV524283 OWZ524276:OWZ524283 OND524276:OND524283 ODH524276:ODH524283 NTL524276:NTL524283 NJP524276:NJP524283 MZT524276:MZT524283 MPX524276:MPX524283 MGB524276:MGB524283 LWF524276:LWF524283 LMJ524276:LMJ524283 LCN524276:LCN524283 KSR524276:KSR524283 KIV524276:KIV524283 JYZ524276:JYZ524283 JPD524276:JPD524283 JFH524276:JFH524283 IVL524276:IVL524283 ILP524276:ILP524283 IBT524276:IBT524283 HRX524276:HRX524283 HIB524276:HIB524283 GYF524276:GYF524283 GOJ524276:GOJ524283 GEN524276:GEN524283 FUR524276:FUR524283 FKV524276:FKV524283 FAZ524276:FAZ524283 ERD524276:ERD524283 EHH524276:EHH524283 DXL524276:DXL524283 DNP524276:DNP524283 DDT524276:DDT524283 CTX524276:CTX524283 CKB524276:CKB524283 CAF524276:CAF524283 BQJ524276:BQJ524283 BGN524276:BGN524283 AWR524276:AWR524283 AMV524276:AMV524283 ACZ524276:ACZ524283 TD524276:TD524283 JH524276:JH524283 L524276:L524283 WVT458740:WVT458747 WLX458740:WLX458747 WCB458740:WCB458747 VSF458740:VSF458747 VIJ458740:VIJ458747 UYN458740:UYN458747 UOR458740:UOR458747 UEV458740:UEV458747 TUZ458740:TUZ458747 TLD458740:TLD458747 TBH458740:TBH458747 SRL458740:SRL458747 SHP458740:SHP458747 RXT458740:RXT458747 RNX458740:RNX458747 REB458740:REB458747 QUF458740:QUF458747 QKJ458740:QKJ458747 QAN458740:QAN458747 PQR458740:PQR458747 PGV458740:PGV458747 OWZ458740:OWZ458747 OND458740:OND458747 ODH458740:ODH458747 NTL458740:NTL458747 NJP458740:NJP458747 MZT458740:MZT458747 MPX458740:MPX458747 MGB458740:MGB458747 LWF458740:LWF458747 LMJ458740:LMJ458747 LCN458740:LCN458747 KSR458740:KSR458747 KIV458740:KIV458747 JYZ458740:JYZ458747 JPD458740:JPD458747 JFH458740:JFH458747 IVL458740:IVL458747 ILP458740:ILP458747 IBT458740:IBT458747 HRX458740:HRX458747 HIB458740:HIB458747 GYF458740:GYF458747 GOJ458740:GOJ458747 GEN458740:GEN458747 FUR458740:FUR458747 FKV458740:FKV458747 FAZ458740:FAZ458747 ERD458740:ERD458747 EHH458740:EHH458747 DXL458740:DXL458747 DNP458740:DNP458747 DDT458740:DDT458747 CTX458740:CTX458747 CKB458740:CKB458747 CAF458740:CAF458747 BQJ458740:BQJ458747 BGN458740:BGN458747 AWR458740:AWR458747 AMV458740:AMV458747 ACZ458740:ACZ458747 TD458740:TD458747 JH458740:JH458747 L458740:L458747 WVT393204:WVT393211 WLX393204:WLX393211 WCB393204:WCB393211 VSF393204:VSF393211 VIJ393204:VIJ393211 UYN393204:UYN393211 UOR393204:UOR393211 UEV393204:UEV393211 TUZ393204:TUZ393211 TLD393204:TLD393211 TBH393204:TBH393211 SRL393204:SRL393211 SHP393204:SHP393211 RXT393204:RXT393211 RNX393204:RNX393211 REB393204:REB393211 QUF393204:QUF393211 QKJ393204:QKJ393211 QAN393204:QAN393211 PQR393204:PQR393211 PGV393204:PGV393211 OWZ393204:OWZ393211 OND393204:OND393211 ODH393204:ODH393211 NTL393204:NTL393211 NJP393204:NJP393211 MZT393204:MZT393211 MPX393204:MPX393211 MGB393204:MGB393211 LWF393204:LWF393211 LMJ393204:LMJ393211 LCN393204:LCN393211 KSR393204:KSR393211 KIV393204:KIV393211 JYZ393204:JYZ393211 JPD393204:JPD393211 JFH393204:JFH393211 IVL393204:IVL393211 ILP393204:ILP393211 IBT393204:IBT393211 HRX393204:HRX393211 HIB393204:HIB393211 GYF393204:GYF393211 GOJ393204:GOJ393211 GEN393204:GEN393211 FUR393204:FUR393211 FKV393204:FKV393211 FAZ393204:FAZ393211 ERD393204:ERD393211 EHH393204:EHH393211 DXL393204:DXL393211 DNP393204:DNP393211 DDT393204:DDT393211 CTX393204:CTX393211 CKB393204:CKB393211 CAF393204:CAF393211 BQJ393204:BQJ393211 BGN393204:BGN393211 AWR393204:AWR393211 AMV393204:AMV393211 ACZ393204:ACZ393211 TD393204:TD393211 JH393204:JH393211 L393204:L393211 WVT327668:WVT327675 WLX327668:WLX327675 WCB327668:WCB327675 VSF327668:VSF327675 VIJ327668:VIJ327675 UYN327668:UYN327675 UOR327668:UOR327675 UEV327668:UEV327675 TUZ327668:TUZ327675 TLD327668:TLD327675 TBH327668:TBH327675 SRL327668:SRL327675 SHP327668:SHP327675 RXT327668:RXT327675 RNX327668:RNX327675 REB327668:REB327675 QUF327668:QUF327675 QKJ327668:QKJ327675 QAN327668:QAN327675 PQR327668:PQR327675 PGV327668:PGV327675 OWZ327668:OWZ327675 OND327668:OND327675 ODH327668:ODH327675 NTL327668:NTL327675 NJP327668:NJP327675 MZT327668:MZT327675 MPX327668:MPX327675 MGB327668:MGB327675 LWF327668:LWF327675 LMJ327668:LMJ327675 LCN327668:LCN327675 KSR327668:KSR327675 KIV327668:KIV327675 JYZ327668:JYZ327675 JPD327668:JPD327675 JFH327668:JFH327675 IVL327668:IVL327675 ILP327668:ILP327675 IBT327668:IBT327675 HRX327668:HRX327675 HIB327668:HIB327675 GYF327668:GYF327675 GOJ327668:GOJ327675 GEN327668:GEN327675 FUR327668:FUR327675 FKV327668:FKV327675 FAZ327668:FAZ327675 ERD327668:ERD327675 EHH327668:EHH327675 DXL327668:DXL327675 DNP327668:DNP327675 DDT327668:DDT327675 CTX327668:CTX327675 CKB327668:CKB327675 CAF327668:CAF327675 BQJ327668:BQJ327675 BGN327668:BGN327675 AWR327668:AWR327675 AMV327668:AMV327675 ACZ327668:ACZ327675 TD327668:TD327675 JH327668:JH327675 L327668:L327675 WVT262132:WVT262139 WLX262132:WLX262139 WCB262132:WCB262139 VSF262132:VSF262139 VIJ262132:VIJ262139 UYN262132:UYN262139 UOR262132:UOR262139 UEV262132:UEV262139 TUZ262132:TUZ262139 TLD262132:TLD262139 TBH262132:TBH262139 SRL262132:SRL262139 SHP262132:SHP262139 RXT262132:RXT262139 RNX262132:RNX262139 REB262132:REB262139 QUF262132:QUF262139 QKJ262132:QKJ262139 QAN262132:QAN262139 PQR262132:PQR262139 PGV262132:PGV262139 OWZ262132:OWZ262139 OND262132:OND262139 ODH262132:ODH262139 NTL262132:NTL262139 NJP262132:NJP262139 MZT262132:MZT262139 MPX262132:MPX262139 MGB262132:MGB262139 LWF262132:LWF262139 LMJ262132:LMJ262139 LCN262132:LCN262139 KSR262132:KSR262139 KIV262132:KIV262139 JYZ262132:JYZ262139 JPD262132:JPD262139 JFH262132:JFH262139 IVL262132:IVL262139 ILP262132:ILP262139 IBT262132:IBT262139 HRX262132:HRX262139 HIB262132:HIB262139 GYF262132:GYF262139 GOJ262132:GOJ262139 GEN262132:GEN262139 FUR262132:FUR262139 FKV262132:FKV262139 FAZ262132:FAZ262139 ERD262132:ERD262139 EHH262132:EHH262139 DXL262132:DXL262139 DNP262132:DNP262139 DDT262132:DDT262139 CTX262132:CTX262139 CKB262132:CKB262139 CAF262132:CAF262139 BQJ262132:BQJ262139 BGN262132:BGN262139 AWR262132:AWR262139 AMV262132:AMV262139 ACZ262132:ACZ262139 TD262132:TD262139 JH262132:JH262139 L262132:L262139 WVT196596:WVT196603 WLX196596:WLX196603 WCB196596:WCB196603 VSF196596:VSF196603 VIJ196596:VIJ196603 UYN196596:UYN196603 UOR196596:UOR196603 UEV196596:UEV196603 TUZ196596:TUZ196603 TLD196596:TLD196603 TBH196596:TBH196603 SRL196596:SRL196603 SHP196596:SHP196603 RXT196596:RXT196603 RNX196596:RNX196603 REB196596:REB196603 QUF196596:QUF196603 QKJ196596:QKJ196603 QAN196596:QAN196603 PQR196596:PQR196603 PGV196596:PGV196603 OWZ196596:OWZ196603 OND196596:OND196603 ODH196596:ODH196603 NTL196596:NTL196603 NJP196596:NJP196603 MZT196596:MZT196603 MPX196596:MPX196603 MGB196596:MGB196603 LWF196596:LWF196603 LMJ196596:LMJ196603 LCN196596:LCN196603 KSR196596:KSR196603 KIV196596:KIV196603 JYZ196596:JYZ196603 JPD196596:JPD196603 JFH196596:JFH196603 IVL196596:IVL196603 ILP196596:ILP196603 IBT196596:IBT196603 HRX196596:HRX196603 HIB196596:HIB196603 GYF196596:GYF196603 GOJ196596:GOJ196603 GEN196596:GEN196603 FUR196596:FUR196603 FKV196596:FKV196603 FAZ196596:FAZ196603 ERD196596:ERD196603 EHH196596:EHH196603 DXL196596:DXL196603 DNP196596:DNP196603 DDT196596:DDT196603 CTX196596:CTX196603 CKB196596:CKB196603 CAF196596:CAF196603 BQJ196596:BQJ196603 BGN196596:BGN196603 AWR196596:AWR196603 AMV196596:AMV196603 ACZ196596:ACZ196603 TD196596:TD196603 JH196596:JH196603 L196596:L196603 WVT131060:WVT131067 WLX131060:WLX131067 WCB131060:WCB131067 VSF131060:VSF131067 VIJ131060:VIJ131067 UYN131060:UYN131067 UOR131060:UOR131067 UEV131060:UEV131067 TUZ131060:TUZ131067 TLD131060:TLD131067 TBH131060:TBH131067 SRL131060:SRL131067 SHP131060:SHP131067 RXT131060:RXT131067 RNX131060:RNX131067 REB131060:REB131067 QUF131060:QUF131067 QKJ131060:QKJ131067 QAN131060:QAN131067 PQR131060:PQR131067 PGV131060:PGV131067 OWZ131060:OWZ131067 OND131060:OND131067 ODH131060:ODH131067 NTL131060:NTL131067 NJP131060:NJP131067 MZT131060:MZT131067 MPX131060:MPX131067 MGB131060:MGB131067 LWF131060:LWF131067 LMJ131060:LMJ131067 LCN131060:LCN131067 KSR131060:KSR131067 KIV131060:KIV131067 JYZ131060:JYZ131067 JPD131060:JPD131067 JFH131060:JFH131067 IVL131060:IVL131067 ILP131060:ILP131067 IBT131060:IBT131067 HRX131060:HRX131067 HIB131060:HIB131067 GYF131060:GYF131067 GOJ131060:GOJ131067 GEN131060:GEN131067 FUR131060:FUR131067 FKV131060:FKV131067 FAZ131060:FAZ131067 ERD131060:ERD131067 EHH131060:EHH131067 DXL131060:DXL131067 DNP131060:DNP131067 DDT131060:DDT131067 CTX131060:CTX131067 CKB131060:CKB131067 CAF131060:CAF131067 BQJ131060:BQJ131067 BGN131060:BGN131067 AWR131060:AWR131067 AMV131060:AMV131067 ACZ131060:ACZ131067 TD131060:TD131067 JH131060:JH131067 L131060:L131067 WVT65524:WVT65531 WLX65524:WLX65531 WCB65524:WCB65531 VSF65524:VSF65531 VIJ65524:VIJ65531 UYN65524:UYN65531 UOR65524:UOR65531 UEV65524:UEV65531 TUZ65524:TUZ65531 TLD65524:TLD65531 TBH65524:TBH65531 SRL65524:SRL65531 SHP65524:SHP65531 RXT65524:RXT65531 RNX65524:RNX65531 REB65524:REB65531 QUF65524:QUF65531 QKJ65524:QKJ65531 QAN65524:QAN65531 PQR65524:PQR65531 PGV65524:PGV65531 OWZ65524:OWZ65531 OND65524:OND65531 ODH65524:ODH65531 NTL65524:NTL65531 NJP65524:NJP65531 MZT65524:MZT65531 MPX65524:MPX65531 MGB65524:MGB65531 LWF65524:LWF65531 LMJ65524:LMJ65531 LCN65524:LCN65531 KSR65524:KSR65531 KIV65524:KIV65531 JYZ65524:JYZ65531 JPD65524:JPD65531 JFH65524:JFH65531 IVL65524:IVL65531 ILP65524:ILP65531 IBT65524:IBT65531 HRX65524:HRX65531 HIB65524:HIB65531 GYF65524:GYF65531 GOJ65524:GOJ65531 GEN65524:GEN65531 FUR65524:FUR65531 FKV65524:FKV65531 FAZ65524:FAZ65531 ERD65524:ERD65531 EHH65524:EHH65531 DXL65524:DXL65531 DNP65524:DNP65531 DDT65524:DDT65531 CTX65524:CTX65531 CKB65524:CKB65531 CAF65524:CAF65531 BQJ65524:BQJ65531 BGN65524:BGN65531 AWR65524:AWR65531 AMV65524:AMV65531 ACZ65524:ACZ65531 TD65524:TD65531 JH65524:JH65531 L65524:L65531 WVT41 WVT983042:WVT983080 WLX983042:WLX983080 WCB983042:WCB983080 VSF983042:VSF983080 VIJ983042:VIJ983080 UYN983042:UYN983080 UOR983042:UOR983080 UEV983042:UEV983080 TUZ983042:TUZ983080 TLD983042:TLD983080 TBH983042:TBH983080 SRL983042:SRL983080 SHP983042:SHP983080 RXT983042:RXT983080 RNX983042:RNX983080 REB983042:REB983080 QUF983042:QUF983080 QKJ983042:QKJ983080 QAN983042:QAN983080 PQR983042:PQR983080 PGV983042:PGV983080 OWZ983042:OWZ983080 OND983042:OND983080 ODH983042:ODH983080 NTL983042:NTL983080 NJP983042:NJP983080 MZT983042:MZT983080 MPX983042:MPX983080 MGB983042:MGB983080 LWF983042:LWF983080 LMJ983042:LMJ983080 LCN983042:LCN983080 KSR983042:KSR983080 KIV983042:KIV983080 JYZ983042:JYZ983080 JPD983042:JPD983080 JFH983042:JFH983080 IVL983042:IVL983080 ILP983042:ILP983080 IBT983042:IBT983080 HRX983042:HRX983080 HIB983042:HIB983080 GYF983042:GYF983080 GOJ983042:GOJ983080 GEN983042:GEN983080 FUR983042:FUR983080 FKV983042:FKV983080 FAZ983042:FAZ983080 ERD983042:ERD983080 EHH983042:EHH983080 DXL983042:DXL983080 DNP983042:DNP983080 DDT983042:DDT983080 CTX983042:CTX983080 CKB983042:CKB983080 CAF983042:CAF983080 BQJ983042:BQJ983080 BGN983042:BGN983080 AWR983042:AWR983080 AMV983042:AMV983080 ACZ983042:ACZ983080 TD983042:TD983080 JH983042:JH983080 L983042:L983080 WVT917506:WVT917544 WLX917506:WLX917544 WCB917506:WCB917544 VSF917506:VSF917544 VIJ917506:VIJ917544 UYN917506:UYN917544 UOR917506:UOR917544 UEV917506:UEV917544 TUZ917506:TUZ917544 TLD917506:TLD917544 TBH917506:TBH917544 SRL917506:SRL917544 SHP917506:SHP917544 RXT917506:RXT917544 RNX917506:RNX917544 REB917506:REB917544 QUF917506:QUF917544 QKJ917506:QKJ917544 QAN917506:QAN917544 PQR917506:PQR917544 PGV917506:PGV917544 OWZ917506:OWZ917544 OND917506:OND917544 ODH917506:ODH917544 NTL917506:NTL917544 NJP917506:NJP917544 MZT917506:MZT917544 MPX917506:MPX917544 MGB917506:MGB917544 LWF917506:LWF917544 LMJ917506:LMJ917544 LCN917506:LCN917544 KSR917506:KSR917544 KIV917506:KIV917544 JYZ917506:JYZ917544 JPD917506:JPD917544 JFH917506:JFH917544 IVL917506:IVL917544 ILP917506:ILP917544 IBT917506:IBT917544 HRX917506:HRX917544 HIB917506:HIB917544 GYF917506:GYF917544 GOJ917506:GOJ917544 GEN917506:GEN917544 FUR917506:FUR917544 FKV917506:FKV917544 FAZ917506:FAZ917544 ERD917506:ERD917544 EHH917506:EHH917544 DXL917506:DXL917544 DNP917506:DNP917544 DDT917506:DDT917544 CTX917506:CTX917544 CKB917506:CKB917544 CAF917506:CAF917544 BQJ917506:BQJ917544 BGN917506:BGN917544 AWR917506:AWR917544 AMV917506:AMV917544 ACZ917506:ACZ917544 TD917506:TD917544 JH917506:JH917544 L917506:L917544 WVT851970:WVT852008 WLX851970:WLX852008 WCB851970:WCB852008 VSF851970:VSF852008 VIJ851970:VIJ852008 UYN851970:UYN852008 UOR851970:UOR852008 UEV851970:UEV852008 TUZ851970:TUZ852008 TLD851970:TLD852008 TBH851970:TBH852008 SRL851970:SRL852008 SHP851970:SHP852008 RXT851970:RXT852008 RNX851970:RNX852008 REB851970:REB852008 QUF851970:QUF852008 QKJ851970:QKJ852008 QAN851970:QAN852008 PQR851970:PQR852008 PGV851970:PGV852008 OWZ851970:OWZ852008 OND851970:OND852008 ODH851970:ODH852008 NTL851970:NTL852008 NJP851970:NJP852008 MZT851970:MZT852008 MPX851970:MPX852008 MGB851970:MGB852008 LWF851970:LWF852008 LMJ851970:LMJ852008 LCN851970:LCN852008 KSR851970:KSR852008 KIV851970:KIV852008 JYZ851970:JYZ852008 JPD851970:JPD852008 JFH851970:JFH852008 IVL851970:IVL852008 ILP851970:ILP852008 IBT851970:IBT852008 HRX851970:HRX852008 HIB851970:HIB852008 GYF851970:GYF852008 GOJ851970:GOJ852008 GEN851970:GEN852008 FUR851970:FUR852008 FKV851970:FKV852008 FAZ851970:FAZ852008 ERD851970:ERD852008 EHH851970:EHH852008 DXL851970:DXL852008 DNP851970:DNP852008 DDT851970:DDT852008 CTX851970:CTX852008 CKB851970:CKB852008 CAF851970:CAF852008 BQJ851970:BQJ852008 BGN851970:BGN852008 AWR851970:AWR852008 AMV851970:AMV852008 ACZ851970:ACZ852008 TD851970:TD852008 JH851970:JH852008 L851970:L852008 WVT786434:WVT786472 WLX786434:WLX786472 WCB786434:WCB786472 VSF786434:VSF786472 VIJ786434:VIJ786472 UYN786434:UYN786472 UOR786434:UOR786472 UEV786434:UEV786472 TUZ786434:TUZ786472 TLD786434:TLD786472 TBH786434:TBH786472 SRL786434:SRL786472 SHP786434:SHP786472 RXT786434:RXT786472 RNX786434:RNX786472 REB786434:REB786472 QUF786434:QUF786472 QKJ786434:QKJ786472 QAN786434:QAN786472 PQR786434:PQR786472 PGV786434:PGV786472 OWZ786434:OWZ786472 OND786434:OND786472 ODH786434:ODH786472 NTL786434:NTL786472 NJP786434:NJP786472 MZT786434:MZT786472 MPX786434:MPX786472 MGB786434:MGB786472 LWF786434:LWF786472 LMJ786434:LMJ786472 LCN786434:LCN786472 KSR786434:KSR786472 KIV786434:KIV786472 JYZ786434:JYZ786472 JPD786434:JPD786472 JFH786434:JFH786472 IVL786434:IVL786472 ILP786434:ILP786472 IBT786434:IBT786472 HRX786434:HRX786472 HIB786434:HIB786472 GYF786434:GYF786472 GOJ786434:GOJ786472 GEN786434:GEN786472 FUR786434:FUR786472 FKV786434:FKV786472 FAZ786434:FAZ786472 ERD786434:ERD786472 EHH786434:EHH786472 DXL786434:DXL786472 DNP786434:DNP786472 DDT786434:DDT786472 CTX786434:CTX786472 CKB786434:CKB786472 CAF786434:CAF786472 BQJ786434:BQJ786472 BGN786434:BGN786472 AWR786434:AWR786472 AMV786434:AMV786472 ACZ786434:ACZ786472 TD786434:TD786472 JH786434:JH786472 L786434:L786472 WVT720898:WVT720936 WLX720898:WLX720936 WCB720898:WCB720936 VSF720898:VSF720936 VIJ720898:VIJ720936 UYN720898:UYN720936 UOR720898:UOR720936 UEV720898:UEV720936 TUZ720898:TUZ720936 TLD720898:TLD720936 TBH720898:TBH720936 SRL720898:SRL720936 SHP720898:SHP720936 RXT720898:RXT720936 RNX720898:RNX720936 REB720898:REB720936 QUF720898:QUF720936 QKJ720898:QKJ720936 QAN720898:QAN720936 PQR720898:PQR720936 PGV720898:PGV720936 OWZ720898:OWZ720936 OND720898:OND720936 ODH720898:ODH720936 NTL720898:NTL720936 NJP720898:NJP720936 MZT720898:MZT720936 MPX720898:MPX720936 MGB720898:MGB720936 LWF720898:LWF720936 LMJ720898:LMJ720936 LCN720898:LCN720936 KSR720898:KSR720936 KIV720898:KIV720936 JYZ720898:JYZ720936 JPD720898:JPD720936 JFH720898:JFH720936 IVL720898:IVL720936 ILP720898:ILP720936 IBT720898:IBT720936 HRX720898:HRX720936 HIB720898:HIB720936 GYF720898:GYF720936 GOJ720898:GOJ720936 GEN720898:GEN720936 FUR720898:FUR720936 FKV720898:FKV720936 FAZ720898:FAZ720936 ERD720898:ERD720936 EHH720898:EHH720936 DXL720898:DXL720936 DNP720898:DNP720936 DDT720898:DDT720936 CTX720898:CTX720936 CKB720898:CKB720936 CAF720898:CAF720936 BQJ720898:BQJ720936 BGN720898:BGN720936 AWR720898:AWR720936 AMV720898:AMV720936 ACZ720898:ACZ720936 TD720898:TD720936 JH720898:JH720936 L720898:L720936 WVT655362:WVT655400 WLX655362:WLX655400 WCB655362:WCB655400 VSF655362:VSF655400 VIJ655362:VIJ655400 UYN655362:UYN655400 UOR655362:UOR655400 UEV655362:UEV655400 TUZ655362:TUZ655400 TLD655362:TLD655400 TBH655362:TBH655400 SRL655362:SRL655400 SHP655362:SHP655400 RXT655362:RXT655400 RNX655362:RNX655400 REB655362:REB655400 QUF655362:QUF655400 QKJ655362:QKJ655400 QAN655362:QAN655400 PQR655362:PQR655400 PGV655362:PGV655400 OWZ655362:OWZ655400 OND655362:OND655400 ODH655362:ODH655400 NTL655362:NTL655400 NJP655362:NJP655400 MZT655362:MZT655400 MPX655362:MPX655400 MGB655362:MGB655400 LWF655362:LWF655400 LMJ655362:LMJ655400 LCN655362:LCN655400 KSR655362:KSR655400 KIV655362:KIV655400 JYZ655362:JYZ655400 JPD655362:JPD655400 JFH655362:JFH655400 IVL655362:IVL655400 ILP655362:ILP655400 IBT655362:IBT655400 HRX655362:HRX655400 HIB655362:HIB655400 GYF655362:GYF655400 GOJ655362:GOJ655400 GEN655362:GEN655400 FUR655362:FUR655400 FKV655362:FKV655400 FAZ655362:FAZ655400 ERD655362:ERD655400 EHH655362:EHH655400 DXL655362:DXL655400 DNP655362:DNP655400 DDT655362:DDT655400 CTX655362:CTX655400 CKB655362:CKB655400 CAF655362:CAF655400 BQJ655362:BQJ655400 BGN655362:BGN655400 AWR655362:AWR655400 AMV655362:AMV655400 ACZ655362:ACZ655400 TD655362:TD655400 JH655362:JH655400 L655362:L655400 WVT589826:WVT589864 WLX589826:WLX589864 WCB589826:WCB589864 VSF589826:VSF589864 VIJ589826:VIJ589864 UYN589826:UYN589864 UOR589826:UOR589864 UEV589826:UEV589864 TUZ589826:TUZ589864 TLD589826:TLD589864 TBH589826:TBH589864 SRL589826:SRL589864 SHP589826:SHP589864 RXT589826:RXT589864 RNX589826:RNX589864 REB589826:REB589864 QUF589826:QUF589864 QKJ589826:QKJ589864 QAN589826:QAN589864 PQR589826:PQR589864 PGV589826:PGV589864 OWZ589826:OWZ589864 OND589826:OND589864 ODH589826:ODH589864 NTL589826:NTL589864 NJP589826:NJP589864 MZT589826:MZT589864 MPX589826:MPX589864 MGB589826:MGB589864 LWF589826:LWF589864 LMJ589826:LMJ589864 LCN589826:LCN589864 KSR589826:KSR589864 KIV589826:KIV589864 JYZ589826:JYZ589864 JPD589826:JPD589864 JFH589826:JFH589864 IVL589826:IVL589864 ILP589826:ILP589864 IBT589826:IBT589864 HRX589826:HRX589864 HIB589826:HIB589864 GYF589826:GYF589864 GOJ589826:GOJ589864 GEN589826:GEN589864 FUR589826:FUR589864 FKV589826:FKV589864 FAZ589826:FAZ589864 ERD589826:ERD589864 EHH589826:EHH589864 DXL589826:DXL589864 DNP589826:DNP589864 DDT589826:DDT589864 CTX589826:CTX589864 CKB589826:CKB589864 CAF589826:CAF589864 BQJ589826:BQJ589864 BGN589826:BGN589864 AWR589826:AWR589864 AMV589826:AMV589864 ACZ589826:ACZ589864 TD589826:TD589864 JH589826:JH589864 L589826:L589864 WVT524290:WVT524328 WLX524290:WLX524328 WCB524290:WCB524328 VSF524290:VSF524328 VIJ524290:VIJ524328 UYN524290:UYN524328 UOR524290:UOR524328 UEV524290:UEV524328 TUZ524290:TUZ524328 TLD524290:TLD524328 TBH524290:TBH524328 SRL524290:SRL524328 SHP524290:SHP524328 RXT524290:RXT524328 RNX524290:RNX524328 REB524290:REB524328 QUF524290:QUF524328 QKJ524290:QKJ524328 QAN524290:QAN524328 PQR524290:PQR524328 PGV524290:PGV524328 OWZ524290:OWZ524328 OND524290:OND524328 ODH524290:ODH524328 NTL524290:NTL524328 NJP524290:NJP524328 MZT524290:MZT524328 MPX524290:MPX524328 MGB524290:MGB524328 LWF524290:LWF524328 LMJ524290:LMJ524328 LCN524290:LCN524328 KSR524290:KSR524328 KIV524290:KIV524328 JYZ524290:JYZ524328 JPD524290:JPD524328 JFH524290:JFH524328 IVL524290:IVL524328 ILP524290:ILP524328 IBT524290:IBT524328 HRX524290:HRX524328 HIB524290:HIB524328 GYF524290:GYF524328 GOJ524290:GOJ524328 GEN524290:GEN524328 FUR524290:FUR524328 FKV524290:FKV524328 FAZ524290:FAZ524328 ERD524290:ERD524328 EHH524290:EHH524328 DXL524290:DXL524328 DNP524290:DNP524328 DDT524290:DDT524328 CTX524290:CTX524328 CKB524290:CKB524328 CAF524290:CAF524328 BQJ524290:BQJ524328 BGN524290:BGN524328 AWR524290:AWR524328 AMV524290:AMV524328 ACZ524290:ACZ524328 TD524290:TD524328 JH524290:JH524328 L524290:L524328 WVT458754:WVT458792 WLX458754:WLX458792 WCB458754:WCB458792 VSF458754:VSF458792 VIJ458754:VIJ458792 UYN458754:UYN458792 UOR458754:UOR458792 UEV458754:UEV458792 TUZ458754:TUZ458792 TLD458754:TLD458792 TBH458754:TBH458792 SRL458754:SRL458792 SHP458754:SHP458792 RXT458754:RXT458792 RNX458754:RNX458792 REB458754:REB458792 QUF458754:QUF458792 QKJ458754:QKJ458792 QAN458754:QAN458792 PQR458754:PQR458792 PGV458754:PGV458792 OWZ458754:OWZ458792 OND458754:OND458792 ODH458754:ODH458792 NTL458754:NTL458792 NJP458754:NJP458792 MZT458754:MZT458792 MPX458754:MPX458792 MGB458754:MGB458792 LWF458754:LWF458792 LMJ458754:LMJ458792 LCN458754:LCN458792 KSR458754:KSR458792 KIV458754:KIV458792 JYZ458754:JYZ458792 JPD458754:JPD458792 JFH458754:JFH458792 IVL458754:IVL458792 ILP458754:ILP458792 IBT458754:IBT458792 HRX458754:HRX458792 HIB458754:HIB458792 GYF458754:GYF458792 GOJ458754:GOJ458792 GEN458754:GEN458792 FUR458754:FUR458792 FKV458754:FKV458792 FAZ458754:FAZ458792 ERD458754:ERD458792 EHH458754:EHH458792 DXL458754:DXL458792 DNP458754:DNP458792 DDT458754:DDT458792 CTX458754:CTX458792 CKB458754:CKB458792 CAF458754:CAF458792 BQJ458754:BQJ458792 BGN458754:BGN458792 AWR458754:AWR458792 AMV458754:AMV458792 ACZ458754:ACZ458792 TD458754:TD458792 JH458754:JH458792 L458754:L458792 WVT393218:WVT393256 WLX393218:WLX393256 WCB393218:WCB393256 VSF393218:VSF393256 VIJ393218:VIJ393256 UYN393218:UYN393256 UOR393218:UOR393256 UEV393218:UEV393256 TUZ393218:TUZ393256 TLD393218:TLD393256 TBH393218:TBH393256 SRL393218:SRL393256 SHP393218:SHP393256 RXT393218:RXT393256 RNX393218:RNX393256 REB393218:REB393256 QUF393218:QUF393256 QKJ393218:QKJ393256 QAN393218:QAN393256 PQR393218:PQR393256 PGV393218:PGV393256 OWZ393218:OWZ393256 OND393218:OND393256 ODH393218:ODH393256 NTL393218:NTL393256 NJP393218:NJP393256 MZT393218:MZT393256 MPX393218:MPX393256 MGB393218:MGB393256 LWF393218:LWF393256 LMJ393218:LMJ393256 LCN393218:LCN393256 KSR393218:KSR393256 KIV393218:KIV393256 JYZ393218:JYZ393256 JPD393218:JPD393256 JFH393218:JFH393256 IVL393218:IVL393256 ILP393218:ILP393256 IBT393218:IBT393256 HRX393218:HRX393256 HIB393218:HIB393256 GYF393218:GYF393256 GOJ393218:GOJ393256 GEN393218:GEN393256 FUR393218:FUR393256 FKV393218:FKV393256 FAZ393218:FAZ393256 ERD393218:ERD393256 EHH393218:EHH393256 DXL393218:DXL393256 DNP393218:DNP393256 DDT393218:DDT393256 CTX393218:CTX393256 CKB393218:CKB393256 CAF393218:CAF393256 BQJ393218:BQJ393256 BGN393218:BGN393256 AWR393218:AWR393256 AMV393218:AMV393256 ACZ393218:ACZ393256 TD393218:TD393256 JH393218:JH393256 L393218:L393256 WVT327682:WVT327720 WLX327682:WLX327720 WCB327682:WCB327720 VSF327682:VSF327720 VIJ327682:VIJ327720 UYN327682:UYN327720 UOR327682:UOR327720 UEV327682:UEV327720 TUZ327682:TUZ327720 TLD327682:TLD327720 TBH327682:TBH327720 SRL327682:SRL327720 SHP327682:SHP327720 RXT327682:RXT327720 RNX327682:RNX327720 REB327682:REB327720 QUF327682:QUF327720 QKJ327682:QKJ327720 QAN327682:QAN327720 PQR327682:PQR327720 PGV327682:PGV327720 OWZ327682:OWZ327720 OND327682:OND327720 ODH327682:ODH327720 NTL327682:NTL327720 NJP327682:NJP327720 MZT327682:MZT327720 MPX327682:MPX327720 MGB327682:MGB327720 LWF327682:LWF327720 LMJ327682:LMJ327720 LCN327682:LCN327720 KSR327682:KSR327720 KIV327682:KIV327720 JYZ327682:JYZ327720 JPD327682:JPD327720 JFH327682:JFH327720 IVL327682:IVL327720 ILP327682:ILP327720 IBT327682:IBT327720 HRX327682:HRX327720 HIB327682:HIB327720 GYF327682:GYF327720 GOJ327682:GOJ327720 GEN327682:GEN327720 FUR327682:FUR327720 FKV327682:FKV327720 FAZ327682:FAZ327720 ERD327682:ERD327720 EHH327682:EHH327720 DXL327682:DXL327720 DNP327682:DNP327720 DDT327682:DDT327720 CTX327682:CTX327720 CKB327682:CKB327720 CAF327682:CAF327720 BQJ327682:BQJ327720 BGN327682:BGN327720 AWR327682:AWR327720 AMV327682:AMV327720 ACZ327682:ACZ327720 TD327682:TD327720 JH327682:JH327720 L327682:L327720 WVT262146:WVT262184 WLX262146:WLX262184 WCB262146:WCB262184 VSF262146:VSF262184 VIJ262146:VIJ262184 UYN262146:UYN262184 UOR262146:UOR262184 UEV262146:UEV262184 TUZ262146:TUZ262184 TLD262146:TLD262184 TBH262146:TBH262184 SRL262146:SRL262184 SHP262146:SHP262184 RXT262146:RXT262184 RNX262146:RNX262184 REB262146:REB262184 QUF262146:QUF262184 QKJ262146:QKJ262184 QAN262146:QAN262184 PQR262146:PQR262184 PGV262146:PGV262184 OWZ262146:OWZ262184 OND262146:OND262184 ODH262146:ODH262184 NTL262146:NTL262184 NJP262146:NJP262184 MZT262146:MZT262184 MPX262146:MPX262184 MGB262146:MGB262184 LWF262146:LWF262184 LMJ262146:LMJ262184 LCN262146:LCN262184 KSR262146:KSR262184 KIV262146:KIV262184 JYZ262146:JYZ262184 JPD262146:JPD262184 JFH262146:JFH262184 IVL262146:IVL262184 ILP262146:ILP262184 IBT262146:IBT262184 HRX262146:HRX262184 HIB262146:HIB262184 GYF262146:GYF262184 GOJ262146:GOJ262184 GEN262146:GEN262184 FUR262146:FUR262184 FKV262146:FKV262184 FAZ262146:FAZ262184 ERD262146:ERD262184 EHH262146:EHH262184 DXL262146:DXL262184 DNP262146:DNP262184 DDT262146:DDT262184 CTX262146:CTX262184 CKB262146:CKB262184 CAF262146:CAF262184 BQJ262146:BQJ262184 BGN262146:BGN262184 AWR262146:AWR262184 AMV262146:AMV262184 ACZ262146:ACZ262184 TD262146:TD262184 JH262146:JH262184 L262146:L262184 WVT196610:WVT196648 WLX196610:WLX196648 WCB196610:WCB196648 VSF196610:VSF196648 VIJ196610:VIJ196648 UYN196610:UYN196648 UOR196610:UOR196648 UEV196610:UEV196648 TUZ196610:TUZ196648 TLD196610:TLD196648 TBH196610:TBH196648 SRL196610:SRL196648 SHP196610:SHP196648 RXT196610:RXT196648 RNX196610:RNX196648 REB196610:REB196648 QUF196610:QUF196648 QKJ196610:QKJ196648 QAN196610:QAN196648 PQR196610:PQR196648 PGV196610:PGV196648 OWZ196610:OWZ196648 OND196610:OND196648 ODH196610:ODH196648 NTL196610:NTL196648 NJP196610:NJP196648 MZT196610:MZT196648 MPX196610:MPX196648 MGB196610:MGB196648 LWF196610:LWF196648 LMJ196610:LMJ196648 LCN196610:LCN196648 KSR196610:KSR196648 KIV196610:KIV196648 JYZ196610:JYZ196648 JPD196610:JPD196648 JFH196610:JFH196648 IVL196610:IVL196648 ILP196610:ILP196648 IBT196610:IBT196648 HRX196610:HRX196648 HIB196610:HIB196648 GYF196610:GYF196648 GOJ196610:GOJ196648 GEN196610:GEN196648 FUR196610:FUR196648 FKV196610:FKV196648 FAZ196610:FAZ196648 ERD196610:ERD196648 EHH196610:EHH196648 DXL196610:DXL196648 DNP196610:DNP196648 DDT196610:DDT196648 CTX196610:CTX196648 CKB196610:CKB196648 CAF196610:CAF196648 BQJ196610:BQJ196648 BGN196610:BGN196648 AWR196610:AWR196648 AMV196610:AMV196648 ACZ196610:ACZ196648 TD196610:TD196648 JH196610:JH196648 L196610:L196648 WVT131074:WVT131112 WLX131074:WLX131112 WCB131074:WCB131112 VSF131074:VSF131112 VIJ131074:VIJ131112 UYN131074:UYN131112 UOR131074:UOR131112 UEV131074:UEV131112 TUZ131074:TUZ131112 TLD131074:TLD131112 TBH131074:TBH131112 SRL131074:SRL131112 SHP131074:SHP131112 RXT131074:RXT131112 RNX131074:RNX131112 REB131074:REB131112 QUF131074:QUF131112 QKJ131074:QKJ131112 QAN131074:QAN131112 PQR131074:PQR131112 PGV131074:PGV131112 OWZ131074:OWZ131112 OND131074:OND131112 ODH131074:ODH131112 NTL131074:NTL131112 NJP131074:NJP131112 MZT131074:MZT131112 MPX131074:MPX131112 MGB131074:MGB131112 LWF131074:LWF131112 LMJ131074:LMJ131112 LCN131074:LCN131112 KSR131074:KSR131112 KIV131074:KIV131112 JYZ131074:JYZ131112 JPD131074:JPD131112 JFH131074:JFH131112 IVL131074:IVL131112 ILP131074:ILP131112 IBT131074:IBT131112 HRX131074:HRX131112 HIB131074:HIB131112 GYF131074:GYF131112 GOJ131074:GOJ131112 GEN131074:GEN131112 FUR131074:FUR131112 FKV131074:FKV131112 FAZ131074:FAZ131112 ERD131074:ERD131112 EHH131074:EHH131112 DXL131074:DXL131112 DNP131074:DNP131112 DDT131074:DDT131112 CTX131074:CTX131112 CKB131074:CKB131112 CAF131074:CAF131112 BQJ131074:BQJ131112 BGN131074:BGN131112 AWR131074:AWR131112 AMV131074:AMV131112 ACZ131074:ACZ131112 TD131074:TD131112 JH131074:JH131112 L131074:L131112 WVT65538:WVT65576 WLX65538:WLX65576 WCB65538:WCB65576 VSF65538:VSF65576 VIJ65538:VIJ65576 UYN65538:UYN65576 UOR65538:UOR65576 UEV65538:UEV65576 TUZ65538:TUZ65576 TLD65538:TLD65576 TBH65538:TBH65576 SRL65538:SRL65576 SHP65538:SHP65576 RXT65538:RXT65576 RNX65538:RNX65576 REB65538:REB65576 QUF65538:QUF65576 QKJ65538:QKJ65576 QAN65538:QAN65576 PQR65538:PQR65576 PGV65538:PGV65576 OWZ65538:OWZ65576 OND65538:OND65576 ODH65538:ODH65576 NTL65538:NTL65576 NJP65538:NJP65576 MZT65538:MZT65576 MPX65538:MPX65576 MGB65538:MGB65576 LWF65538:LWF65576 LMJ65538:LMJ65576 LCN65538:LCN65576 KSR65538:KSR65576 KIV65538:KIV65576 JYZ65538:JYZ65576 JPD65538:JPD65576 JFH65538:JFH65576 IVL65538:IVL65576 ILP65538:ILP65576 IBT65538:IBT65576 HRX65538:HRX65576 HIB65538:HIB65576 GYF65538:GYF65576 GOJ65538:GOJ65576 GEN65538:GEN65576 FUR65538:FUR65576 FKV65538:FKV65576 FAZ65538:FAZ65576 ERD65538:ERD65576 EHH65538:EHH65576 DXL65538:DXL65576 DNP65538:DNP65576 DDT65538:DDT65576 CTX65538:CTX65576 CKB65538:CKB65576 CAF65538:CAF65576 BQJ65538:BQJ65576 BGN65538:BGN65576 AWR65538:AWR65576 AMV65538:AMV65576 ACZ65538:ACZ65576 TD65538:TD65576 JH65538:JH65576 L65538:L65576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34:L35" xr:uid="{00000000-0002-0000-0100-000000000000}">
      <formula1>$H$100:$H$105</formula1>
    </dataValidation>
    <dataValidation type="list" allowBlank="1" showInputMessage="1" showErrorMessage="1" sqref="WVS983028:WVS983035 K41:K43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WLW983028:WLW983035 WCA983028:WCA983035 VSE983028:VSE983035 VII983028:VII983035 UYM983028:UYM983035 UOQ983028:UOQ983035 UEU983028:UEU983035 TUY983028:TUY983035 TLC983028:TLC983035 TBG983028:TBG983035 SRK983028:SRK983035 SHO983028:SHO983035 RXS983028:RXS983035 RNW983028:RNW983035 REA983028:REA983035 QUE983028:QUE983035 QKI983028:QKI983035 QAM983028:QAM983035 PQQ983028:PQQ983035 PGU983028:PGU983035 OWY983028:OWY983035 ONC983028:ONC983035 ODG983028:ODG983035 NTK983028:NTK983035 NJO983028:NJO983035 MZS983028:MZS983035 MPW983028:MPW983035 MGA983028:MGA983035 LWE983028:LWE983035 LMI983028:LMI983035 LCM983028:LCM983035 KSQ983028:KSQ983035 KIU983028:KIU983035 JYY983028:JYY983035 JPC983028:JPC983035 JFG983028:JFG983035 IVK983028:IVK983035 ILO983028:ILO983035 IBS983028:IBS983035 HRW983028:HRW983035 HIA983028:HIA983035 GYE983028:GYE983035 GOI983028:GOI983035 GEM983028:GEM983035 FUQ983028:FUQ983035 FKU983028:FKU983035 FAY983028:FAY983035 ERC983028:ERC983035 EHG983028:EHG983035 DXK983028:DXK983035 DNO983028:DNO983035 DDS983028:DDS983035 CTW983028:CTW983035 CKA983028:CKA983035 CAE983028:CAE983035 BQI983028:BQI983035 BGM983028:BGM983035 AWQ983028:AWQ983035 AMU983028:AMU983035 ACY983028:ACY983035 TC983028:TC983035 JG983028:JG983035 K983028:K983035 WVS917492:WVS917499 WLW917492:WLW917499 WCA917492:WCA917499 VSE917492:VSE917499 VII917492:VII917499 UYM917492:UYM917499 UOQ917492:UOQ917499 UEU917492:UEU917499 TUY917492:TUY917499 TLC917492:TLC917499 TBG917492:TBG917499 SRK917492:SRK917499 SHO917492:SHO917499 RXS917492:RXS917499 RNW917492:RNW917499 REA917492:REA917499 QUE917492:QUE917499 QKI917492:QKI917499 QAM917492:QAM917499 PQQ917492:PQQ917499 PGU917492:PGU917499 OWY917492:OWY917499 ONC917492:ONC917499 ODG917492:ODG917499 NTK917492:NTK917499 NJO917492:NJO917499 MZS917492:MZS917499 MPW917492:MPW917499 MGA917492:MGA917499 LWE917492:LWE917499 LMI917492:LMI917499 LCM917492:LCM917499 KSQ917492:KSQ917499 KIU917492:KIU917499 JYY917492:JYY917499 JPC917492:JPC917499 JFG917492:JFG917499 IVK917492:IVK917499 ILO917492:ILO917499 IBS917492:IBS917499 HRW917492:HRW917499 HIA917492:HIA917499 GYE917492:GYE917499 GOI917492:GOI917499 GEM917492:GEM917499 FUQ917492:FUQ917499 FKU917492:FKU917499 FAY917492:FAY917499 ERC917492:ERC917499 EHG917492:EHG917499 DXK917492:DXK917499 DNO917492:DNO917499 DDS917492:DDS917499 CTW917492:CTW917499 CKA917492:CKA917499 CAE917492:CAE917499 BQI917492:BQI917499 BGM917492:BGM917499 AWQ917492:AWQ917499 AMU917492:AMU917499 ACY917492:ACY917499 TC917492:TC917499 JG917492:JG917499 K917492:K917499 WVS851956:WVS851963 WLW851956:WLW851963 WCA851956:WCA851963 VSE851956:VSE851963 VII851956:VII851963 UYM851956:UYM851963 UOQ851956:UOQ851963 UEU851956:UEU851963 TUY851956:TUY851963 TLC851956:TLC851963 TBG851956:TBG851963 SRK851956:SRK851963 SHO851956:SHO851963 RXS851956:RXS851963 RNW851956:RNW851963 REA851956:REA851963 QUE851956:QUE851963 QKI851956:QKI851963 QAM851956:QAM851963 PQQ851956:PQQ851963 PGU851956:PGU851963 OWY851956:OWY851963 ONC851956:ONC851963 ODG851956:ODG851963 NTK851956:NTK851963 NJO851956:NJO851963 MZS851956:MZS851963 MPW851956:MPW851963 MGA851956:MGA851963 LWE851956:LWE851963 LMI851956:LMI851963 LCM851956:LCM851963 KSQ851956:KSQ851963 KIU851956:KIU851963 JYY851956:JYY851963 JPC851956:JPC851963 JFG851956:JFG851963 IVK851956:IVK851963 ILO851956:ILO851963 IBS851956:IBS851963 HRW851956:HRW851963 HIA851956:HIA851963 GYE851956:GYE851963 GOI851956:GOI851963 GEM851956:GEM851963 FUQ851956:FUQ851963 FKU851956:FKU851963 FAY851956:FAY851963 ERC851956:ERC851963 EHG851956:EHG851963 DXK851956:DXK851963 DNO851956:DNO851963 DDS851956:DDS851963 CTW851956:CTW851963 CKA851956:CKA851963 CAE851956:CAE851963 BQI851956:BQI851963 BGM851956:BGM851963 AWQ851956:AWQ851963 AMU851956:AMU851963 ACY851956:ACY851963 TC851956:TC851963 JG851956:JG851963 K851956:K851963 WVS786420:WVS786427 WLW786420:WLW786427 WCA786420:WCA786427 VSE786420:VSE786427 VII786420:VII786427 UYM786420:UYM786427 UOQ786420:UOQ786427 UEU786420:UEU786427 TUY786420:TUY786427 TLC786420:TLC786427 TBG786420:TBG786427 SRK786420:SRK786427 SHO786420:SHO786427 RXS786420:RXS786427 RNW786420:RNW786427 REA786420:REA786427 QUE786420:QUE786427 QKI786420:QKI786427 QAM786420:QAM786427 PQQ786420:PQQ786427 PGU786420:PGU786427 OWY786420:OWY786427 ONC786420:ONC786427 ODG786420:ODG786427 NTK786420:NTK786427 NJO786420:NJO786427 MZS786420:MZS786427 MPW786420:MPW786427 MGA786420:MGA786427 LWE786420:LWE786427 LMI786420:LMI786427 LCM786420:LCM786427 KSQ786420:KSQ786427 KIU786420:KIU786427 JYY786420:JYY786427 JPC786420:JPC786427 JFG786420:JFG786427 IVK786420:IVK786427 ILO786420:ILO786427 IBS786420:IBS786427 HRW786420:HRW786427 HIA786420:HIA786427 GYE786420:GYE786427 GOI786420:GOI786427 GEM786420:GEM786427 FUQ786420:FUQ786427 FKU786420:FKU786427 FAY786420:FAY786427 ERC786420:ERC786427 EHG786420:EHG786427 DXK786420:DXK786427 DNO786420:DNO786427 DDS786420:DDS786427 CTW786420:CTW786427 CKA786420:CKA786427 CAE786420:CAE786427 BQI786420:BQI786427 BGM786420:BGM786427 AWQ786420:AWQ786427 AMU786420:AMU786427 ACY786420:ACY786427 TC786420:TC786427 JG786420:JG786427 K786420:K786427 WVS720884:WVS720891 WLW720884:WLW720891 WCA720884:WCA720891 VSE720884:VSE720891 VII720884:VII720891 UYM720884:UYM720891 UOQ720884:UOQ720891 UEU720884:UEU720891 TUY720884:TUY720891 TLC720884:TLC720891 TBG720884:TBG720891 SRK720884:SRK720891 SHO720884:SHO720891 RXS720884:RXS720891 RNW720884:RNW720891 REA720884:REA720891 QUE720884:QUE720891 QKI720884:QKI720891 QAM720884:QAM720891 PQQ720884:PQQ720891 PGU720884:PGU720891 OWY720884:OWY720891 ONC720884:ONC720891 ODG720884:ODG720891 NTK720884:NTK720891 NJO720884:NJO720891 MZS720884:MZS720891 MPW720884:MPW720891 MGA720884:MGA720891 LWE720884:LWE720891 LMI720884:LMI720891 LCM720884:LCM720891 KSQ720884:KSQ720891 KIU720884:KIU720891 JYY720884:JYY720891 JPC720884:JPC720891 JFG720884:JFG720891 IVK720884:IVK720891 ILO720884:ILO720891 IBS720884:IBS720891 HRW720884:HRW720891 HIA720884:HIA720891 GYE720884:GYE720891 GOI720884:GOI720891 GEM720884:GEM720891 FUQ720884:FUQ720891 FKU720884:FKU720891 FAY720884:FAY720891 ERC720884:ERC720891 EHG720884:EHG720891 DXK720884:DXK720891 DNO720884:DNO720891 DDS720884:DDS720891 CTW720884:CTW720891 CKA720884:CKA720891 CAE720884:CAE720891 BQI720884:BQI720891 BGM720884:BGM720891 AWQ720884:AWQ720891 AMU720884:AMU720891 ACY720884:ACY720891 TC720884:TC720891 JG720884:JG720891 K720884:K720891 WVS655348:WVS655355 WLW655348:WLW655355 WCA655348:WCA655355 VSE655348:VSE655355 VII655348:VII655355 UYM655348:UYM655355 UOQ655348:UOQ655355 UEU655348:UEU655355 TUY655348:TUY655355 TLC655348:TLC655355 TBG655348:TBG655355 SRK655348:SRK655355 SHO655348:SHO655355 RXS655348:RXS655355 RNW655348:RNW655355 REA655348:REA655355 QUE655348:QUE655355 QKI655348:QKI655355 QAM655348:QAM655355 PQQ655348:PQQ655355 PGU655348:PGU655355 OWY655348:OWY655355 ONC655348:ONC655355 ODG655348:ODG655355 NTK655348:NTK655355 NJO655348:NJO655355 MZS655348:MZS655355 MPW655348:MPW655355 MGA655348:MGA655355 LWE655348:LWE655355 LMI655348:LMI655355 LCM655348:LCM655355 KSQ655348:KSQ655355 KIU655348:KIU655355 JYY655348:JYY655355 JPC655348:JPC655355 JFG655348:JFG655355 IVK655348:IVK655355 ILO655348:ILO655355 IBS655348:IBS655355 HRW655348:HRW655355 HIA655348:HIA655355 GYE655348:GYE655355 GOI655348:GOI655355 GEM655348:GEM655355 FUQ655348:FUQ655355 FKU655348:FKU655355 FAY655348:FAY655355 ERC655348:ERC655355 EHG655348:EHG655355 DXK655348:DXK655355 DNO655348:DNO655355 DDS655348:DDS655355 CTW655348:CTW655355 CKA655348:CKA655355 CAE655348:CAE655355 BQI655348:BQI655355 BGM655348:BGM655355 AWQ655348:AWQ655355 AMU655348:AMU655355 ACY655348:ACY655355 TC655348:TC655355 JG655348:JG655355 K655348:K655355 WVS589812:WVS589819 WLW589812:WLW589819 WCA589812:WCA589819 VSE589812:VSE589819 VII589812:VII589819 UYM589812:UYM589819 UOQ589812:UOQ589819 UEU589812:UEU589819 TUY589812:TUY589819 TLC589812:TLC589819 TBG589812:TBG589819 SRK589812:SRK589819 SHO589812:SHO589819 RXS589812:RXS589819 RNW589812:RNW589819 REA589812:REA589819 QUE589812:QUE589819 QKI589812:QKI589819 QAM589812:QAM589819 PQQ589812:PQQ589819 PGU589812:PGU589819 OWY589812:OWY589819 ONC589812:ONC589819 ODG589812:ODG589819 NTK589812:NTK589819 NJO589812:NJO589819 MZS589812:MZS589819 MPW589812:MPW589819 MGA589812:MGA589819 LWE589812:LWE589819 LMI589812:LMI589819 LCM589812:LCM589819 KSQ589812:KSQ589819 KIU589812:KIU589819 JYY589812:JYY589819 JPC589812:JPC589819 JFG589812:JFG589819 IVK589812:IVK589819 ILO589812:ILO589819 IBS589812:IBS589819 HRW589812:HRW589819 HIA589812:HIA589819 GYE589812:GYE589819 GOI589812:GOI589819 GEM589812:GEM589819 FUQ589812:FUQ589819 FKU589812:FKU589819 FAY589812:FAY589819 ERC589812:ERC589819 EHG589812:EHG589819 DXK589812:DXK589819 DNO589812:DNO589819 DDS589812:DDS589819 CTW589812:CTW589819 CKA589812:CKA589819 CAE589812:CAE589819 BQI589812:BQI589819 BGM589812:BGM589819 AWQ589812:AWQ589819 AMU589812:AMU589819 ACY589812:ACY589819 TC589812:TC589819 JG589812:JG589819 K589812:K589819 WVS524276:WVS524283 WLW524276:WLW524283 WCA524276:WCA524283 VSE524276:VSE524283 VII524276:VII524283 UYM524276:UYM524283 UOQ524276:UOQ524283 UEU524276:UEU524283 TUY524276:TUY524283 TLC524276:TLC524283 TBG524276:TBG524283 SRK524276:SRK524283 SHO524276:SHO524283 RXS524276:RXS524283 RNW524276:RNW524283 REA524276:REA524283 QUE524276:QUE524283 QKI524276:QKI524283 QAM524276:QAM524283 PQQ524276:PQQ524283 PGU524276:PGU524283 OWY524276:OWY524283 ONC524276:ONC524283 ODG524276:ODG524283 NTK524276:NTK524283 NJO524276:NJO524283 MZS524276:MZS524283 MPW524276:MPW524283 MGA524276:MGA524283 LWE524276:LWE524283 LMI524276:LMI524283 LCM524276:LCM524283 KSQ524276:KSQ524283 KIU524276:KIU524283 JYY524276:JYY524283 JPC524276:JPC524283 JFG524276:JFG524283 IVK524276:IVK524283 ILO524276:ILO524283 IBS524276:IBS524283 HRW524276:HRW524283 HIA524276:HIA524283 GYE524276:GYE524283 GOI524276:GOI524283 GEM524276:GEM524283 FUQ524276:FUQ524283 FKU524276:FKU524283 FAY524276:FAY524283 ERC524276:ERC524283 EHG524276:EHG524283 DXK524276:DXK524283 DNO524276:DNO524283 DDS524276:DDS524283 CTW524276:CTW524283 CKA524276:CKA524283 CAE524276:CAE524283 BQI524276:BQI524283 BGM524276:BGM524283 AWQ524276:AWQ524283 AMU524276:AMU524283 ACY524276:ACY524283 TC524276:TC524283 JG524276:JG524283 K524276:K524283 WVS458740:WVS458747 WLW458740:WLW458747 WCA458740:WCA458747 VSE458740:VSE458747 VII458740:VII458747 UYM458740:UYM458747 UOQ458740:UOQ458747 UEU458740:UEU458747 TUY458740:TUY458747 TLC458740:TLC458747 TBG458740:TBG458747 SRK458740:SRK458747 SHO458740:SHO458747 RXS458740:RXS458747 RNW458740:RNW458747 REA458740:REA458747 QUE458740:QUE458747 QKI458740:QKI458747 QAM458740:QAM458747 PQQ458740:PQQ458747 PGU458740:PGU458747 OWY458740:OWY458747 ONC458740:ONC458747 ODG458740:ODG458747 NTK458740:NTK458747 NJO458740:NJO458747 MZS458740:MZS458747 MPW458740:MPW458747 MGA458740:MGA458747 LWE458740:LWE458747 LMI458740:LMI458747 LCM458740:LCM458747 KSQ458740:KSQ458747 KIU458740:KIU458747 JYY458740:JYY458747 JPC458740:JPC458747 JFG458740:JFG458747 IVK458740:IVK458747 ILO458740:ILO458747 IBS458740:IBS458747 HRW458740:HRW458747 HIA458740:HIA458747 GYE458740:GYE458747 GOI458740:GOI458747 GEM458740:GEM458747 FUQ458740:FUQ458747 FKU458740:FKU458747 FAY458740:FAY458747 ERC458740:ERC458747 EHG458740:EHG458747 DXK458740:DXK458747 DNO458740:DNO458747 DDS458740:DDS458747 CTW458740:CTW458747 CKA458740:CKA458747 CAE458740:CAE458747 BQI458740:BQI458747 BGM458740:BGM458747 AWQ458740:AWQ458747 AMU458740:AMU458747 ACY458740:ACY458747 TC458740:TC458747 JG458740:JG458747 K458740:K458747 WVS393204:WVS393211 WLW393204:WLW393211 WCA393204:WCA393211 VSE393204:VSE393211 VII393204:VII393211 UYM393204:UYM393211 UOQ393204:UOQ393211 UEU393204:UEU393211 TUY393204:TUY393211 TLC393204:TLC393211 TBG393204:TBG393211 SRK393204:SRK393211 SHO393204:SHO393211 RXS393204:RXS393211 RNW393204:RNW393211 REA393204:REA393211 QUE393204:QUE393211 QKI393204:QKI393211 QAM393204:QAM393211 PQQ393204:PQQ393211 PGU393204:PGU393211 OWY393204:OWY393211 ONC393204:ONC393211 ODG393204:ODG393211 NTK393204:NTK393211 NJO393204:NJO393211 MZS393204:MZS393211 MPW393204:MPW393211 MGA393204:MGA393211 LWE393204:LWE393211 LMI393204:LMI393211 LCM393204:LCM393211 KSQ393204:KSQ393211 KIU393204:KIU393211 JYY393204:JYY393211 JPC393204:JPC393211 JFG393204:JFG393211 IVK393204:IVK393211 ILO393204:ILO393211 IBS393204:IBS393211 HRW393204:HRW393211 HIA393204:HIA393211 GYE393204:GYE393211 GOI393204:GOI393211 GEM393204:GEM393211 FUQ393204:FUQ393211 FKU393204:FKU393211 FAY393204:FAY393211 ERC393204:ERC393211 EHG393204:EHG393211 DXK393204:DXK393211 DNO393204:DNO393211 DDS393204:DDS393211 CTW393204:CTW393211 CKA393204:CKA393211 CAE393204:CAE393211 BQI393204:BQI393211 BGM393204:BGM393211 AWQ393204:AWQ393211 AMU393204:AMU393211 ACY393204:ACY393211 TC393204:TC393211 JG393204:JG393211 K393204:K393211 WVS327668:WVS327675 WLW327668:WLW327675 WCA327668:WCA327675 VSE327668:VSE327675 VII327668:VII327675 UYM327668:UYM327675 UOQ327668:UOQ327675 UEU327668:UEU327675 TUY327668:TUY327675 TLC327668:TLC327675 TBG327668:TBG327675 SRK327668:SRK327675 SHO327668:SHO327675 RXS327668:RXS327675 RNW327668:RNW327675 REA327668:REA327675 QUE327668:QUE327675 QKI327668:QKI327675 QAM327668:QAM327675 PQQ327668:PQQ327675 PGU327668:PGU327675 OWY327668:OWY327675 ONC327668:ONC327675 ODG327668:ODG327675 NTK327668:NTK327675 NJO327668:NJO327675 MZS327668:MZS327675 MPW327668:MPW327675 MGA327668:MGA327675 LWE327668:LWE327675 LMI327668:LMI327675 LCM327668:LCM327675 KSQ327668:KSQ327675 KIU327668:KIU327675 JYY327668:JYY327675 JPC327668:JPC327675 JFG327668:JFG327675 IVK327668:IVK327675 ILO327668:ILO327675 IBS327668:IBS327675 HRW327668:HRW327675 HIA327668:HIA327675 GYE327668:GYE327675 GOI327668:GOI327675 GEM327668:GEM327675 FUQ327668:FUQ327675 FKU327668:FKU327675 FAY327668:FAY327675 ERC327668:ERC327675 EHG327668:EHG327675 DXK327668:DXK327675 DNO327668:DNO327675 DDS327668:DDS327675 CTW327668:CTW327675 CKA327668:CKA327675 CAE327668:CAE327675 BQI327668:BQI327675 BGM327668:BGM327675 AWQ327668:AWQ327675 AMU327668:AMU327675 ACY327668:ACY327675 TC327668:TC327675 JG327668:JG327675 K327668:K327675 WVS262132:WVS262139 WLW262132:WLW262139 WCA262132:WCA262139 VSE262132:VSE262139 VII262132:VII262139 UYM262132:UYM262139 UOQ262132:UOQ262139 UEU262132:UEU262139 TUY262132:TUY262139 TLC262132:TLC262139 TBG262132:TBG262139 SRK262132:SRK262139 SHO262132:SHO262139 RXS262132:RXS262139 RNW262132:RNW262139 REA262132:REA262139 QUE262132:QUE262139 QKI262132:QKI262139 QAM262132:QAM262139 PQQ262132:PQQ262139 PGU262132:PGU262139 OWY262132:OWY262139 ONC262132:ONC262139 ODG262132:ODG262139 NTK262132:NTK262139 NJO262132:NJO262139 MZS262132:MZS262139 MPW262132:MPW262139 MGA262132:MGA262139 LWE262132:LWE262139 LMI262132:LMI262139 LCM262132:LCM262139 KSQ262132:KSQ262139 KIU262132:KIU262139 JYY262132:JYY262139 JPC262132:JPC262139 JFG262132:JFG262139 IVK262132:IVK262139 ILO262132:ILO262139 IBS262132:IBS262139 HRW262132:HRW262139 HIA262132:HIA262139 GYE262132:GYE262139 GOI262132:GOI262139 GEM262132:GEM262139 FUQ262132:FUQ262139 FKU262132:FKU262139 FAY262132:FAY262139 ERC262132:ERC262139 EHG262132:EHG262139 DXK262132:DXK262139 DNO262132:DNO262139 DDS262132:DDS262139 CTW262132:CTW262139 CKA262132:CKA262139 CAE262132:CAE262139 BQI262132:BQI262139 BGM262132:BGM262139 AWQ262132:AWQ262139 AMU262132:AMU262139 ACY262132:ACY262139 TC262132:TC262139 JG262132:JG262139 K262132:K262139 WVS196596:WVS196603 WLW196596:WLW196603 WCA196596:WCA196603 VSE196596:VSE196603 VII196596:VII196603 UYM196596:UYM196603 UOQ196596:UOQ196603 UEU196596:UEU196603 TUY196596:TUY196603 TLC196596:TLC196603 TBG196596:TBG196603 SRK196596:SRK196603 SHO196596:SHO196603 RXS196596:RXS196603 RNW196596:RNW196603 REA196596:REA196603 QUE196596:QUE196603 QKI196596:QKI196603 QAM196596:QAM196603 PQQ196596:PQQ196603 PGU196596:PGU196603 OWY196596:OWY196603 ONC196596:ONC196603 ODG196596:ODG196603 NTK196596:NTK196603 NJO196596:NJO196603 MZS196596:MZS196603 MPW196596:MPW196603 MGA196596:MGA196603 LWE196596:LWE196603 LMI196596:LMI196603 LCM196596:LCM196603 KSQ196596:KSQ196603 KIU196596:KIU196603 JYY196596:JYY196603 JPC196596:JPC196603 JFG196596:JFG196603 IVK196596:IVK196603 ILO196596:ILO196603 IBS196596:IBS196603 HRW196596:HRW196603 HIA196596:HIA196603 GYE196596:GYE196603 GOI196596:GOI196603 GEM196596:GEM196603 FUQ196596:FUQ196603 FKU196596:FKU196603 FAY196596:FAY196603 ERC196596:ERC196603 EHG196596:EHG196603 DXK196596:DXK196603 DNO196596:DNO196603 DDS196596:DDS196603 CTW196596:CTW196603 CKA196596:CKA196603 CAE196596:CAE196603 BQI196596:BQI196603 BGM196596:BGM196603 AWQ196596:AWQ196603 AMU196596:AMU196603 ACY196596:ACY196603 TC196596:TC196603 JG196596:JG196603 K196596:K196603 WVS131060:WVS131067 WLW131060:WLW131067 WCA131060:WCA131067 VSE131060:VSE131067 VII131060:VII131067 UYM131060:UYM131067 UOQ131060:UOQ131067 UEU131060:UEU131067 TUY131060:TUY131067 TLC131060:TLC131067 TBG131060:TBG131067 SRK131060:SRK131067 SHO131060:SHO131067 RXS131060:RXS131067 RNW131060:RNW131067 REA131060:REA131067 QUE131060:QUE131067 QKI131060:QKI131067 QAM131060:QAM131067 PQQ131060:PQQ131067 PGU131060:PGU131067 OWY131060:OWY131067 ONC131060:ONC131067 ODG131060:ODG131067 NTK131060:NTK131067 NJO131060:NJO131067 MZS131060:MZS131067 MPW131060:MPW131067 MGA131060:MGA131067 LWE131060:LWE131067 LMI131060:LMI131067 LCM131060:LCM131067 KSQ131060:KSQ131067 KIU131060:KIU131067 JYY131060:JYY131067 JPC131060:JPC131067 JFG131060:JFG131067 IVK131060:IVK131067 ILO131060:ILO131067 IBS131060:IBS131067 HRW131060:HRW131067 HIA131060:HIA131067 GYE131060:GYE131067 GOI131060:GOI131067 GEM131060:GEM131067 FUQ131060:FUQ131067 FKU131060:FKU131067 FAY131060:FAY131067 ERC131060:ERC131067 EHG131060:EHG131067 DXK131060:DXK131067 DNO131060:DNO131067 DDS131060:DDS131067 CTW131060:CTW131067 CKA131060:CKA131067 CAE131060:CAE131067 BQI131060:BQI131067 BGM131060:BGM131067 AWQ131060:AWQ131067 AMU131060:AMU131067 ACY131060:ACY131067 TC131060:TC131067 JG131060:JG131067 K131060:K131067 WVS65524:WVS65531 WLW65524:WLW65531 WCA65524:WCA65531 VSE65524:VSE65531 VII65524:VII65531 UYM65524:UYM65531 UOQ65524:UOQ65531 UEU65524:UEU65531 TUY65524:TUY65531 TLC65524:TLC65531 TBG65524:TBG65531 SRK65524:SRK65531 SHO65524:SHO65531 RXS65524:RXS65531 RNW65524:RNW65531 REA65524:REA65531 QUE65524:QUE65531 QKI65524:QKI65531 QAM65524:QAM65531 PQQ65524:PQQ65531 PGU65524:PGU65531 OWY65524:OWY65531 ONC65524:ONC65531 ODG65524:ODG65531 NTK65524:NTK65531 NJO65524:NJO65531 MZS65524:MZS65531 MPW65524:MPW65531 MGA65524:MGA65531 LWE65524:LWE65531 LMI65524:LMI65531 LCM65524:LCM65531 KSQ65524:KSQ65531 KIU65524:KIU65531 JYY65524:JYY65531 JPC65524:JPC65531 JFG65524:JFG65531 IVK65524:IVK65531 ILO65524:ILO65531 IBS65524:IBS65531 HRW65524:HRW65531 HIA65524:HIA65531 GYE65524:GYE65531 GOI65524:GOI65531 GEM65524:GEM65531 FUQ65524:FUQ65531 FKU65524:FKU65531 FAY65524:FAY65531 ERC65524:ERC65531 EHG65524:EHG65531 DXK65524:DXK65531 DNO65524:DNO65531 DDS65524:DDS65531 CTW65524:CTW65531 CKA65524:CKA65531 CAE65524:CAE65531 BQI65524:BQI65531 BGM65524:BGM65531 AWQ65524:AWQ65531 AMU65524:AMU65531 ACY65524:ACY65531 TC65524:TC65531 JG65524:JG65531 K65524:K65531 WVS41 WVS983042:WVS983080 WLW983042:WLW983080 WCA983042:WCA983080 VSE983042:VSE983080 VII983042:VII983080 UYM983042:UYM983080 UOQ983042:UOQ983080 UEU983042:UEU983080 TUY983042:TUY983080 TLC983042:TLC983080 TBG983042:TBG983080 SRK983042:SRK983080 SHO983042:SHO983080 RXS983042:RXS983080 RNW983042:RNW983080 REA983042:REA983080 QUE983042:QUE983080 QKI983042:QKI983080 QAM983042:QAM983080 PQQ983042:PQQ983080 PGU983042:PGU983080 OWY983042:OWY983080 ONC983042:ONC983080 ODG983042:ODG983080 NTK983042:NTK983080 NJO983042:NJO983080 MZS983042:MZS983080 MPW983042:MPW983080 MGA983042:MGA983080 LWE983042:LWE983080 LMI983042:LMI983080 LCM983042:LCM983080 KSQ983042:KSQ983080 KIU983042:KIU983080 JYY983042:JYY983080 JPC983042:JPC983080 JFG983042:JFG983080 IVK983042:IVK983080 ILO983042:ILO983080 IBS983042:IBS983080 HRW983042:HRW983080 HIA983042:HIA983080 GYE983042:GYE983080 GOI983042:GOI983080 GEM983042:GEM983080 FUQ983042:FUQ983080 FKU983042:FKU983080 FAY983042:FAY983080 ERC983042:ERC983080 EHG983042:EHG983080 DXK983042:DXK983080 DNO983042:DNO983080 DDS983042:DDS983080 CTW983042:CTW983080 CKA983042:CKA983080 CAE983042:CAE983080 BQI983042:BQI983080 BGM983042:BGM983080 AWQ983042:AWQ983080 AMU983042:AMU983080 ACY983042:ACY983080 TC983042:TC983080 JG983042:JG983080 K983042:K983080 WVS917506:WVS917544 WLW917506:WLW917544 WCA917506:WCA917544 VSE917506:VSE917544 VII917506:VII917544 UYM917506:UYM917544 UOQ917506:UOQ917544 UEU917506:UEU917544 TUY917506:TUY917544 TLC917506:TLC917544 TBG917506:TBG917544 SRK917506:SRK917544 SHO917506:SHO917544 RXS917506:RXS917544 RNW917506:RNW917544 REA917506:REA917544 QUE917506:QUE917544 QKI917506:QKI917544 QAM917506:QAM917544 PQQ917506:PQQ917544 PGU917506:PGU917544 OWY917506:OWY917544 ONC917506:ONC917544 ODG917506:ODG917544 NTK917506:NTK917544 NJO917506:NJO917544 MZS917506:MZS917544 MPW917506:MPW917544 MGA917506:MGA917544 LWE917506:LWE917544 LMI917506:LMI917544 LCM917506:LCM917544 KSQ917506:KSQ917544 KIU917506:KIU917544 JYY917506:JYY917544 JPC917506:JPC917544 JFG917506:JFG917544 IVK917506:IVK917544 ILO917506:ILO917544 IBS917506:IBS917544 HRW917506:HRW917544 HIA917506:HIA917544 GYE917506:GYE917544 GOI917506:GOI917544 GEM917506:GEM917544 FUQ917506:FUQ917544 FKU917506:FKU917544 FAY917506:FAY917544 ERC917506:ERC917544 EHG917506:EHG917544 DXK917506:DXK917544 DNO917506:DNO917544 DDS917506:DDS917544 CTW917506:CTW917544 CKA917506:CKA917544 CAE917506:CAE917544 BQI917506:BQI917544 BGM917506:BGM917544 AWQ917506:AWQ917544 AMU917506:AMU917544 ACY917506:ACY917544 TC917506:TC917544 JG917506:JG917544 K917506:K917544 WVS851970:WVS852008 WLW851970:WLW852008 WCA851970:WCA852008 VSE851970:VSE852008 VII851970:VII852008 UYM851970:UYM852008 UOQ851970:UOQ852008 UEU851970:UEU852008 TUY851970:TUY852008 TLC851970:TLC852008 TBG851970:TBG852008 SRK851970:SRK852008 SHO851970:SHO852008 RXS851970:RXS852008 RNW851970:RNW852008 REA851970:REA852008 QUE851970:QUE852008 QKI851970:QKI852008 QAM851970:QAM852008 PQQ851970:PQQ852008 PGU851970:PGU852008 OWY851970:OWY852008 ONC851970:ONC852008 ODG851970:ODG852008 NTK851970:NTK852008 NJO851970:NJO852008 MZS851970:MZS852008 MPW851970:MPW852008 MGA851970:MGA852008 LWE851970:LWE852008 LMI851970:LMI852008 LCM851970:LCM852008 KSQ851970:KSQ852008 KIU851970:KIU852008 JYY851970:JYY852008 JPC851970:JPC852008 JFG851970:JFG852008 IVK851970:IVK852008 ILO851970:ILO852008 IBS851970:IBS852008 HRW851970:HRW852008 HIA851970:HIA852008 GYE851970:GYE852008 GOI851970:GOI852008 GEM851970:GEM852008 FUQ851970:FUQ852008 FKU851970:FKU852008 FAY851970:FAY852008 ERC851970:ERC852008 EHG851970:EHG852008 DXK851970:DXK852008 DNO851970:DNO852008 DDS851970:DDS852008 CTW851970:CTW852008 CKA851970:CKA852008 CAE851970:CAE852008 BQI851970:BQI852008 BGM851970:BGM852008 AWQ851970:AWQ852008 AMU851970:AMU852008 ACY851970:ACY852008 TC851970:TC852008 JG851970:JG852008 K851970:K852008 WVS786434:WVS786472 WLW786434:WLW786472 WCA786434:WCA786472 VSE786434:VSE786472 VII786434:VII786472 UYM786434:UYM786472 UOQ786434:UOQ786472 UEU786434:UEU786472 TUY786434:TUY786472 TLC786434:TLC786472 TBG786434:TBG786472 SRK786434:SRK786472 SHO786434:SHO786472 RXS786434:RXS786472 RNW786434:RNW786472 REA786434:REA786472 QUE786434:QUE786472 QKI786434:QKI786472 QAM786434:QAM786472 PQQ786434:PQQ786472 PGU786434:PGU786472 OWY786434:OWY786472 ONC786434:ONC786472 ODG786434:ODG786472 NTK786434:NTK786472 NJO786434:NJO786472 MZS786434:MZS786472 MPW786434:MPW786472 MGA786434:MGA786472 LWE786434:LWE786472 LMI786434:LMI786472 LCM786434:LCM786472 KSQ786434:KSQ786472 KIU786434:KIU786472 JYY786434:JYY786472 JPC786434:JPC786472 JFG786434:JFG786472 IVK786434:IVK786472 ILO786434:ILO786472 IBS786434:IBS786472 HRW786434:HRW786472 HIA786434:HIA786472 GYE786434:GYE786472 GOI786434:GOI786472 GEM786434:GEM786472 FUQ786434:FUQ786472 FKU786434:FKU786472 FAY786434:FAY786472 ERC786434:ERC786472 EHG786434:EHG786472 DXK786434:DXK786472 DNO786434:DNO786472 DDS786434:DDS786472 CTW786434:CTW786472 CKA786434:CKA786472 CAE786434:CAE786472 BQI786434:BQI786472 BGM786434:BGM786472 AWQ786434:AWQ786472 AMU786434:AMU786472 ACY786434:ACY786472 TC786434:TC786472 JG786434:JG786472 K786434:K786472 WVS720898:WVS720936 WLW720898:WLW720936 WCA720898:WCA720936 VSE720898:VSE720936 VII720898:VII720936 UYM720898:UYM720936 UOQ720898:UOQ720936 UEU720898:UEU720936 TUY720898:TUY720936 TLC720898:TLC720936 TBG720898:TBG720936 SRK720898:SRK720936 SHO720898:SHO720936 RXS720898:RXS720936 RNW720898:RNW720936 REA720898:REA720936 QUE720898:QUE720936 QKI720898:QKI720936 QAM720898:QAM720936 PQQ720898:PQQ720936 PGU720898:PGU720936 OWY720898:OWY720936 ONC720898:ONC720936 ODG720898:ODG720936 NTK720898:NTK720936 NJO720898:NJO720936 MZS720898:MZS720936 MPW720898:MPW720936 MGA720898:MGA720936 LWE720898:LWE720936 LMI720898:LMI720936 LCM720898:LCM720936 KSQ720898:KSQ720936 KIU720898:KIU720936 JYY720898:JYY720936 JPC720898:JPC720936 JFG720898:JFG720936 IVK720898:IVK720936 ILO720898:ILO720936 IBS720898:IBS720936 HRW720898:HRW720936 HIA720898:HIA720936 GYE720898:GYE720936 GOI720898:GOI720936 GEM720898:GEM720936 FUQ720898:FUQ720936 FKU720898:FKU720936 FAY720898:FAY720936 ERC720898:ERC720936 EHG720898:EHG720936 DXK720898:DXK720936 DNO720898:DNO720936 DDS720898:DDS720936 CTW720898:CTW720936 CKA720898:CKA720936 CAE720898:CAE720936 BQI720898:BQI720936 BGM720898:BGM720936 AWQ720898:AWQ720936 AMU720898:AMU720936 ACY720898:ACY720936 TC720898:TC720936 JG720898:JG720936 K720898:K720936 WVS655362:WVS655400 WLW655362:WLW655400 WCA655362:WCA655400 VSE655362:VSE655400 VII655362:VII655400 UYM655362:UYM655400 UOQ655362:UOQ655400 UEU655362:UEU655400 TUY655362:TUY655400 TLC655362:TLC655400 TBG655362:TBG655400 SRK655362:SRK655400 SHO655362:SHO655400 RXS655362:RXS655400 RNW655362:RNW655400 REA655362:REA655400 QUE655362:QUE655400 QKI655362:QKI655400 QAM655362:QAM655400 PQQ655362:PQQ655400 PGU655362:PGU655400 OWY655362:OWY655400 ONC655362:ONC655400 ODG655362:ODG655400 NTK655362:NTK655400 NJO655362:NJO655400 MZS655362:MZS655400 MPW655362:MPW655400 MGA655362:MGA655400 LWE655362:LWE655400 LMI655362:LMI655400 LCM655362:LCM655400 KSQ655362:KSQ655400 KIU655362:KIU655400 JYY655362:JYY655400 JPC655362:JPC655400 JFG655362:JFG655400 IVK655362:IVK655400 ILO655362:ILO655400 IBS655362:IBS655400 HRW655362:HRW655400 HIA655362:HIA655400 GYE655362:GYE655400 GOI655362:GOI655400 GEM655362:GEM655400 FUQ655362:FUQ655400 FKU655362:FKU655400 FAY655362:FAY655400 ERC655362:ERC655400 EHG655362:EHG655400 DXK655362:DXK655400 DNO655362:DNO655400 DDS655362:DDS655400 CTW655362:CTW655400 CKA655362:CKA655400 CAE655362:CAE655400 BQI655362:BQI655400 BGM655362:BGM655400 AWQ655362:AWQ655400 AMU655362:AMU655400 ACY655362:ACY655400 TC655362:TC655400 JG655362:JG655400 K655362:K655400 WVS589826:WVS589864 WLW589826:WLW589864 WCA589826:WCA589864 VSE589826:VSE589864 VII589826:VII589864 UYM589826:UYM589864 UOQ589826:UOQ589864 UEU589826:UEU589864 TUY589826:TUY589864 TLC589826:TLC589864 TBG589826:TBG589864 SRK589826:SRK589864 SHO589826:SHO589864 RXS589826:RXS589864 RNW589826:RNW589864 REA589826:REA589864 QUE589826:QUE589864 QKI589826:QKI589864 QAM589826:QAM589864 PQQ589826:PQQ589864 PGU589826:PGU589864 OWY589826:OWY589864 ONC589826:ONC589864 ODG589826:ODG589864 NTK589826:NTK589864 NJO589826:NJO589864 MZS589826:MZS589864 MPW589826:MPW589864 MGA589826:MGA589864 LWE589826:LWE589864 LMI589826:LMI589864 LCM589826:LCM589864 KSQ589826:KSQ589864 KIU589826:KIU589864 JYY589826:JYY589864 JPC589826:JPC589864 JFG589826:JFG589864 IVK589826:IVK589864 ILO589826:ILO589864 IBS589826:IBS589864 HRW589826:HRW589864 HIA589826:HIA589864 GYE589826:GYE589864 GOI589826:GOI589864 GEM589826:GEM589864 FUQ589826:FUQ589864 FKU589826:FKU589864 FAY589826:FAY589864 ERC589826:ERC589864 EHG589826:EHG589864 DXK589826:DXK589864 DNO589826:DNO589864 DDS589826:DDS589864 CTW589826:CTW589864 CKA589826:CKA589864 CAE589826:CAE589864 BQI589826:BQI589864 BGM589826:BGM589864 AWQ589826:AWQ589864 AMU589826:AMU589864 ACY589826:ACY589864 TC589826:TC589864 JG589826:JG589864 K589826:K589864 WVS524290:WVS524328 WLW524290:WLW524328 WCA524290:WCA524328 VSE524290:VSE524328 VII524290:VII524328 UYM524290:UYM524328 UOQ524290:UOQ524328 UEU524290:UEU524328 TUY524290:TUY524328 TLC524290:TLC524328 TBG524290:TBG524328 SRK524290:SRK524328 SHO524290:SHO524328 RXS524290:RXS524328 RNW524290:RNW524328 REA524290:REA524328 QUE524290:QUE524328 QKI524290:QKI524328 QAM524290:QAM524328 PQQ524290:PQQ524328 PGU524290:PGU524328 OWY524290:OWY524328 ONC524290:ONC524328 ODG524290:ODG524328 NTK524290:NTK524328 NJO524290:NJO524328 MZS524290:MZS524328 MPW524290:MPW524328 MGA524290:MGA524328 LWE524290:LWE524328 LMI524290:LMI524328 LCM524290:LCM524328 KSQ524290:KSQ524328 KIU524290:KIU524328 JYY524290:JYY524328 JPC524290:JPC524328 JFG524290:JFG524328 IVK524290:IVK524328 ILO524290:ILO524328 IBS524290:IBS524328 HRW524290:HRW524328 HIA524290:HIA524328 GYE524290:GYE524328 GOI524290:GOI524328 GEM524290:GEM524328 FUQ524290:FUQ524328 FKU524290:FKU524328 FAY524290:FAY524328 ERC524290:ERC524328 EHG524290:EHG524328 DXK524290:DXK524328 DNO524290:DNO524328 DDS524290:DDS524328 CTW524290:CTW524328 CKA524290:CKA524328 CAE524290:CAE524328 BQI524290:BQI524328 BGM524290:BGM524328 AWQ524290:AWQ524328 AMU524290:AMU524328 ACY524290:ACY524328 TC524290:TC524328 JG524290:JG524328 K524290:K524328 WVS458754:WVS458792 WLW458754:WLW458792 WCA458754:WCA458792 VSE458754:VSE458792 VII458754:VII458792 UYM458754:UYM458792 UOQ458754:UOQ458792 UEU458754:UEU458792 TUY458754:TUY458792 TLC458754:TLC458792 TBG458754:TBG458792 SRK458754:SRK458792 SHO458754:SHO458792 RXS458754:RXS458792 RNW458754:RNW458792 REA458754:REA458792 QUE458754:QUE458792 QKI458754:QKI458792 QAM458754:QAM458792 PQQ458754:PQQ458792 PGU458754:PGU458792 OWY458754:OWY458792 ONC458754:ONC458792 ODG458754:ODG458792 NTK458754:NTK458792 NJO458754:NJO458792 MZS458754:MZS458792 MPW458754:MPW458792 MGA458754:MGA458792 LWE458754:LWE458792 LMI458754:LMI458792 LCM458754:LCM458792 KSQ458754:KSQ458792 KIU458754:KIU458792 JYY458754:JYY458792 JPC458754:JPC458792 JFG458754:JFG458792 IVK458754:IVK458792 ILO458754:ILO458792 IBS458754:IBS458792 HRW458754:HRW458792 HIA458754:HIA458792 GYE458754:GYE458792 GOI458754:GOI458792 GEM458754:GEM458792 FUQ458754:FUQ458792 FKU458754:FKU458792 FAY458754:FAY458792 ERC458754:ERC458792 EHG458754:EHG458792 DXK458754:DXK458792 DNO458754:DNO458792 DDS458754:DDS458792 CTW458754:CTW458792 CKA458754:CKA458792 CAE458754:CAE458792 BQI458754:BQI458792 BGM458754:BGM458792 AWQ458754:AWQ458792 AMU458754:AMU458792 ACY458754:ACY458792 TC458754:TC458792 JG458754:JG458792 K458754:K458792 WVS393218:WVS393256 WLW393218:WLW393256 WCA393218:WCA393256 VSE393218:VSE393256 VII393218:VII393256 UYM393218:UYM393256 UOQ393218:UOQ393256 UEU393218:UEU393256 TUY393218:TUY393256 TLC393218:TLC393256 TBG393218:TBG393256 SRK393218:SRK393256 SHO393218:SHO393256 RXS393218:RXS393256 RNW393218:RNW393256 REA393218:REA393256 QUE393218:QUE393256 QKI393218:QKI393256 QAM393218:QAM393256 PQQ393218:PQQ393256 PGU393218:PGU393256 OWY393218:OWY393256 ONC393218:ONC393256 ODG393218:ODG393256 NTK393218:NTK393256 NJO393218:NJO393256 MZS393218:MZS393256 MPW393218:MPW393256 MGA393218:MGA393256 LWE393218:LWE393256 LMI393218:LMI393256 LCM393218:LCM393256 KSQ393218:KSQ393256 KIU393218:KIU393256 JYY393218:JYY393256 JPC393218:JPC393256 JFG393218:JFG393256 IVK393218:IVK393256 ILO393218:ILO393256 IBS393218:IBS393256 HRW393218:HRW393256 HIA393218:HIA393256 GYE393218:GYE393256 GOI393218:GOI393256 GEM393218:GEM393256 FUQ393218:FUQ393256 FKU393218:FKU393256 FAY393218:FAY393256 ERC393218:ERC393256 EHG393218:EHG393256 DXK393218:DXK393256 DNO393218:DNO393256 DDS393218:DDS393256 CTW393218:CTW393256 CKA393218:CKA393256 CAE393218:CAE393256 BQI393218:BQI393256 BGM393218:BGM393256 AWQ393218:AWQ393256 AMU393218:AMU393256 ACY393218:ACY393256 TC393218:TC393256 JG393218:JG393256 K393218:K393256 WVS327682:WVS327720 WLW327682:WLW327720 WCA327682:WCA327720 VSE327682:VSE327720 VII327682:VII327720 UYM327682:UYM327720 UOQ327682:UOQ327720 UEU327682:UEU327720 TUY327682:TUY327720 TLC327682:TLC327720 TBG327682:TBG327720 SRK327682:SRK327720 SHO327682:SHO327720 RXS327682:RXS327720 RNW327682:RNW327720 REA327682:REA327720 QUE327682:QUE327720 QKI327682:QKI327720 QAM327682:QAM327720 PQQ327682:PQQ327720 PGU327682:PGU327720 OWY327682:OWY327720 ONC327682:ONC327720 ODG327682:ODG327720 NTK327682:NTK327720 NJO327682:NJO327720 MZS327682:MZS327720 MPW327682:MPW327720 MGA327682:MGA327720 LWE327682:LWE327720 LMI327682:LMI327720 LCM327682:LCM327720 KSQ327682:KSQ327720 KIU327682:KIU327720 JYY327682:JYY327720 JPC327682:JPC327720 JFG327682:JFG327720 IVK327682:IVK327720 ILO327682:ILO327720 IBS327682:IBS327720 HRW327682:HRW327720 HIA327682:HIA327720 GYE327682:GYE327720 GOI327682:GOI327720 GEM327682:GEM327720 FUQ327682:FUQ327720 FKU327682:FKU327720 FAY327682:FAY327720 ERC327682:ERC327720 EHG327682:EHG327720 DXK327682:DXK327720 DNO327682:DNO327720 DDS327682:DDS327720 CTW327682:CTW327720 CKA327682:CKA327720 CAE327682:CAE327720 BQI327682:BQI327720 BGM327682:BGM327720 AWQ327682:AWQ327720 AMU327682:AMU327720 ACY327682:ACY327720 TC327682:TC327720 JG327682:JG327720 K327682:K327720 WVS262146:WVS262184 WLW262146:WLW262184 WCA262146:WCA262184 VSE262146:VSE262184 VII262146:VII262184 UYM262146:UYM262184 UOQ262146:UOQ262184 UEU262146:UEU262184 TUY262146:TUY262184 TLC262146:TLC262184 TBG262146:TBG262184 SRK262146:SRK262184 SHO262146:SHO262184 RXS262146:RXS262184 RNW262146:RNW262184 REA262146:REA262184 QUE262146:QUE262184 QKI262146:QKI262184 QAM262146:QAM262184 PQQ262146:PQQ262184 PGU262146:PGU262184 OWY262146:OWY262184 ONC262146:ONC262184 ODG262146:ODG262184 NTK262146:NTK262184 NJO262146:NJO262184 MZS262146:MZS262184 MPW262146:MPW262184 MGA262146:MGA262184 LWE262146:LWE262184 LMI262146:LMI262184 LCM262146:LCM262184 KSQ262146:KSQ262184 KIU262146:KIU262184 JYY262146:JYY262184 JPC262146:JPC262184 JFG262146:JFG262184 IVK262146:IVK262184 ILO262146:ILO262184 IBS262146:IBS262184 HRW262146:HRW262184 HIA262146:HIA262184 GYE262146:GYE262184 GOI262146:GOI262184 GEM262146:GEM262184 FUQ262146:FUQ262184 FKU262146:FKU262184 FAY262146:FAY262184 ERC262146:ERC262184 EHG262146:EHG262184 DXK262146:DXK262184 DNO262146:DNO262184 DDS262146:DDS262184 CTW262146:CTW262184 CKA262146:CKA262184 CAE262146:CAE262184 BQI262146:BQI262184 BGM262146:BGM262184 AWQ262146:AWQ262184 AMU262146:AMU262184 ACY262146:ACY262184 TC262146:TC262184 JG262146:JG262184 K262146:K262184 WVS196610:WVS196648 WLW196610:WLW196648 WCA196610:WCA196648 VSE196610:VSE196648 VII196610:VII196648 UYM196610:UYM196648 UOQ196610:UOQ196648 UEU196610:UEU196648 TUY196610:TUY196648 TLC196610:TLC196648 TBG196610:TBG196648 SRK196610:SRK196648 SHO196610:SHO196648 RXS196610:RXS196648 RNW196610:RNW196648 REA196610:REA196648 QUE196610:QUE196648 QKI196610:QKI196648 QAM196610:QAM196648 PQQ196610:PQQ196648 PGU196610:PGU196648 OWY196610:OWY196648 ONC196610:ONC196648 ODG196610:ODG196648 NTK196610:NTK196648 NJO196610:NJO196648 MZS196610:MZS196648 MPW196610:MPW196648 MGA196610:MGA196648 LWE196610:LWE196648 LMI196610:LMI196648 LCM196610:LCM196648 KSQ196610:KSQ196648 KIU196610:KIU196648 JYY196610:JYY196648 JPC196610:JPC196648 JFG196610:JFG196648 IVK196610:IVK196648 ILO196610:ILO196648 IBS196610:IBS196648 HRW196610:HRW196648 HIA196610:HIA196648 GYE196610:GYE196648 GOI196610:GOI196648 GEM196610:GEM196648 FUQ196610:FUQ196648 FKU196610:FKU196648 FAY196610:FAY196648 ERC196610:ERC196648 EHG196610:EHG196648 DXK196610:DXK196648 DNO196610:DNO196648 DDS196610:DDS196648 CTW196610:CTW196648 CKA196610:CKA196648 CAE196610:CAE196648 BQI196610:BQI196648 BGM196610:BGM196648 AWQ196610:AWQ196648 AMU196610:AMU196648 ACY196610:ACY196648 TC196610:TC196648 JG196610:JG196648 K196610:K196648 WVS131074:WVS131112 WLW131074:WLW131112 WCA131074:WCA131112 VSE131074:VSE131112 VII131074:VII131112 UYM131074:UYM131112 UOQ131074:UOQ131112 UEU131074:UEU131112 TUY131074:TUY131112 TLC131074:TLC131112 TBG131074:TBG131112 SRK131074:SRK131112 SHO131074:SHO131112 RXS131074:RXS131112 RNW131074:RNW131112 REA131074:REA131112 QUE131074:QUE131112 QKI131074:QKI131112 QAM131074:QAM131112 PQQ131074:PQQ131112 PGU131074:PGU131112 OWY131074:OWY131112 ONC131074:ONC131112 ODG131074:ODG131112 NTK131074:NTK131112 NJO131074:NJO131112 MZS131074:MZS131112 MPW131074:MPW131112 MGA131074:MGA131112 LWE131074:LWE131112 LMI131074:LMI131112 LCM131074:LCM131112 KSQ131074:KSQ131112 KIU131074:KIU131112 JYY131074:JYY131112 JPC131074:JPC131112 JFG131074:JFG131112 IVK131074:IVK131112 ILO131074:ILO131112 IBS131074:IBS131112 HRW131074:HRW131112 HIA131074:HIA131112 GYE131074:GYE131112 GOI131074:GOI131112 GEM131074:GEM131112 FUQ131074:FUQ131112 FKU131074:FKU131112 FAY131074:FAY131112 ERC131074:ERC131112 EHG131074:EHG131112 DXK131074:DXK131112 DNO131074:DNO131112 DDS131074:DDS131112 CTW131074:CTW131112 CKA131074:CKA131112 CAE131074:CAE131112 BQI131074:BQI131112 BGM131074:BGM131112 AWQ131074:AWQ131112 AMU131074:AMU131112 ACY131074:ACY131112 TC131074:TC131112 JG131074:JG131112 K131074:K131112 WVS65538:WVS65576 WLW65538:WLW65576 WCA65538:WCA65576 VSE65538:VSE65576 VII65538:VII65576 UYM65538:UYM65576 UOQ65538:UOQ65576 UEU65538:UEU65576 TUY65538:TUY65576 TLC65538:TLC65576 TBG65538:TBG65576 SRK65538:SRK65576 SHO65538:SHO65576 RXS65538:RXS65576 RNW65538:RNW65576 REA65538:REA65576 QUE65538:QUE65576 QKI65538:QKI65576 QAM65538:QAM65576 PQQ65538:PQQ65576 PGU65538:PGU65576 OWY65538:OWY65576 ONC65538:ONC65576 ODG65538:ODG65576 NTK65538:NTK65576 NJO65538:NJO65576 MZS65538:MZS65576 MPW65538:MPW65576 MGA65538:MGA65576 LWE65538:LWE65576 LMI65538:LMI65576 LCM65538:LCM65576 KSQ65538:KSQ65576 KIU65538:KIU65576 JYY65538:JYY65576 JPC65538:JPC65576 JFG65538:JFG65576 IVK65538:IVK65576 ILO65538:ILO65576 IBS65538:IBS65576 HRW65538:HRW65576 HIA65538:HIA65576 GYE65538:GYE65576 GOI65538:GOI65576 GEM65538:GEM65576 FUQ65538:FUQ65576 FKU65538:FKU65576 FAY65538:FAY65576 ERC65538:ERC65576 EHG65538:EHG65576 DXK65538:DXK65576 DNO65538:DNO65576 DDS65538:DDS65576 CTW65538:CTW65576 CKA65538:CKA65576 CAE65538:CAE65576 BQI65538:BQI65576 BGM65538:BGM65576 AWQ65538:AWQ65576 AMU65538:AMU65576 ACY65538:ACY65576 TC65538:TC65576 JG65538:JG65576 K65538:K65576 WLW41 WCA41 VSE41 VII41 UYM41 UOQ41 UEU41 TUY41 TLC41 TBG41 SRK41 SHO41 RXS41 RNW41 REA41 QUE41 QKI41 QAM41 PQQ41 PGU41 OWY41 ONC41 ODG41 NTK41 NJO41 MZS41 MPW41 MGA41 LWE41 LMI41 LCM41 KSQ41 KIU41 JYY41 JPC41 JFG41 IVK41 ILO41 IBS41 HRW41 HIA41 GYE41 GOI41 GEM41 FUQ41 FKU41 FAY41 ERC41 EHG41 DXK41 DNO41 DDS41 CTW41 CKA41 CAE41 BQI41 BGM41 AWQ41 AMU41 ACY41 TC41 JG41 K34:K35" xr:uid="{00000000-0002-0000-0100-000001000000}">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xr:uid="{00000000-0002-0000-0100-000003000000}">
      <formula1>"&lt;select from list&gt;, Yes, No"</formula1>
    </dataValidation>
    <dataValidation type="list" allowBlank="1" showInputMessage="1" showErrorMessage="1" sqref="D13:E13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D65503:E65503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0000000-0002-0000-0100-000004000000}">
      <formula1>$C$100:$C$109</formula1>
    </dataValidation>
    <dataValidation type="list" allowBlank="1" showInputMessage="1" showErrorMessage="1" sqref="D14:E14 WVL983008:WVM983008 WLP983008:WLQ983008 WBT983008:WBU983008 VRX983008:VRY983008 VIB983008:VIC983008 UYF983008:UYG983008 UOJ983008:UOK983008 UEN983008:UEO983008 TUR983008:TUS983008 TKV983008:TKW983008 TAZ983008:TBA983008 SRD983008:SRE983008 SHH983008:SHI983008 RXL983008:RXM983008 RNP983008:RNQ983008 RDT983008:RDU983008 QTX983008:QTY983008 QKB983008:QKC983008 QAF983008:QAG983008 PQJ983008:PQK983008 PGN983008:PGO983008 OWR983008:OWS983008 OMV983008:OMW983008 OCZ983008:ODA983008 NTD983008:NTE983008 NJH983008:NJI983008 MZL983008:MZM983008 MPP983008:MPQ983008 MFT983008:MFU983008 LVX983008:LVY983008 LMB983008:LMC983008 LCF983008:LCG983008 KSJ983008:KSK983008 KIN983008:KIO983008 JYR983008:JYS983008 JOV983008:JOW983008 JEZ983008:JFA983008 IVD983008:IVE983008 ILH983008:ILI983008 IBL983008:IBM983008 HRP983008:HRQ983008 HHT983008:HHU983008 GXX983008:GXY983008 GOB983008:GOC983008 GEF983008:GEG983008 FUJ983008:FUK983008 FKN983008:FKO983008 FAR983008:FAS983008 EQV983008:EQW983008 EGZ983008:EHA983008 DXD983008:DXE983008 DNH983008:DNI983008 DDL983008:DDM983008 CTP983008:CTQ983008 CJT983008:CJU983008 BZX983008:BZY983008 BQB983008:BQC983008 BGF983008:BGG983008 AWJ983008:AWK983008 AMN983008:AMO983008 ACR983008:ACS983008 SV983008:SW983008 IZ983008:JA983008 D983008:E983008 WVL917472:WVM917472 WLP917472:WLQ917472 WBT917472:WBU917472 VRX917472:VRY917472 VIB917472:VIC917472 UYF917472:UYG917472 UOJ917472:UOK917472 UEN917472:UEO917472 TUR917472:TUS917472 TKV917472:TKW917472 TAZ917472:TBA917472 SRD917472:SRE917472 SHH917472:SHI917472 RXL917472:RXM917472 RNP917472:RNQ917472 RDT917472:RDU917472 QTX917472:QTY917472 QKB917472:QKC917472 QAF917472:QAG917472 PQJ917472:PQK917472 PGN917472:PGO917472 OWR917472:OWS917472 OMV917472:OMW917472 OCZ917472:ODA917472 NTD917472:NTE917472 NJH917472:NJI917472 MZL917472:MZM917472 MPP917472:MPQ917472 MFT917472:MFU917472 LVX917472:LVY917472 LMB917472:LMC917472 LCF917472:LCG917472 KSJ917472:KSK917472 KIN917472:KIO917472 JYR917472:JYS917472 JOV917472:JOW917472 JEZ917472:JFA917472 IVD917472:IVE917472 ILH917472:ILI917472 IBL917472:IBM917472 HRP917472:HRQ917472 HHT917472:HHU917472 GXX917472:GXY917472 GOB917472:GOC917472 GEF917472:GEG917472 FUJ917472:FUK917472 FKN917472:FKO917472 FAR917472:FAS917472 EQV917472:EQW917472 EGZ917472:EHA917472 DXD917472:DXE917472 DNH917472:DNI917472 DDL917472:DDM917472 CTP917472:CTQ917472 CJT917472:CJU917472 BZX917472:BZY917472 BQB917472:BQC917472 BGF917472:BGG917472 AWJ917472:AWK917472 AMN917472:AMO917472 ACR917472:ACS917472 SV917472:SW917472 IZ917472:JA917472 D917472:E917472 WVL851936:WVM851936 WLP851936:WLQ851936 WBT851936:WBU851936 VRX851936:VRY851936 VIB851936:VIC851936 UYF851936:UYG851936 UOJ851936:UOK851936 UEN851936:UEO851936 TUR851936:TUS851936 TKV851936:TKW851936 TAZ851936:TBA851936 SRD851936:SRE851936 SHH851936:SHI851936 RXL851936:RXM851936 RNP851936:RNQ851936 RDT851936:RDU851936 QTX851936:QTY851936 QKB851936:QKC851936 QAF851936:QAG851936 PQJ851936:PQK851936 PGN851936:PGO851936 OWR851936:OWS851936 OMV851936:OMW851936 OCZ851936:ODA851936 NTD851936:NTE851936 NJH851936:NJI851936 MZL851936:MZM851936 MPP851936:MPQ851936 MFT851936:MFU851936 LVX851936:LVY851936 LMB851936:LMC851936 LCF851936:LCG851936 KSJ851936:KSK851936 KIN851936:KIO851936 JYR851936:JYS851936 JOV851936:JOW851936 JEZ851936:JFA851936 IVD851936:IVE851936 ILH851936:ILI851936 IBL851936:IBM851936 HRP851936:HRQ851936 HHT851936:HHU851936 GXX851936:GXY851936 GOB851936:GOC851936 GEF851936:GEG851936 FUJ851936:FUK851936 FKN851936:FKO851936 FAR851936:FAS851936 EQV851936:EQW851936 EGZ851936:EHA851936 DXD851936:DXE851936 DNH851936:DNI851936 DDL851936:DDM851936 CTP851936:CTQ851936 CJT851936:CJU851936 BZX851936:BZY851936 BQB851936:BQC851936 BGF851936:BGG851936 AWJ851936:AWK851936 AMN851936:AMO851936 ACR851936:ACS851936 SV851936:SW851936 IZ851936:JA851936 D851936:E851936 WVL786400:WVM786400 WLP786400:WLQ786400 WBT786400:WBU786400 VRX786400:VRY786400 VIB786400:VIC786400 UYF786400:UYG786400 UOJ786400:UOK786400 UEN786400:UEO786400 TUR786400:TUS786400 TKV786400:TKW786400 TAZ786400:TBA786400 SRD786400:SRE786400 SHH786400:SHI786400 RXL786400:RXM786400 RNP786400:RNQ786400 RDT786400:RDU786400 QTX786400:QTY786400 QKB786400:QKC786400 QAF786400:QAG786400 PQJ786400:PQK786400 PGN786400:PGO786400 OWR786400:OWS786400 OMV786400:OMW786400 OCZ786400:ODA786400 NTD786400:NTE786400 NJH786400:NJI786400 MZL786400:MZM786400 MPP786400:MPQ786400 MFT786400:MFU786400 LVX786400:LVY786400 LMB786400:LMC786400 LCF786400:LCG786400 KSJ786400:KSK786400 KIN786400:KIO786400 JYR786400:JYS786400 JOV786400:JOW786400 JEZ786400:JFA786400 IVD786400:IVE786400 ILH786400:ILI786400 IBL786400:IBM786400 HRP786400:HRQ786400 HHT786400:HHU786400 GXX786400:GXY786400 GOB786400:GOC786400 GEF786400:GEG786400 FUJ786400:FUK786400 FKN786400:FKO786400 FAR786400:FAS786400 EQV786400:EQW786400 EGZ786400:EHA786400 DXD786400:DXE786400 DNH786400:DNI786400 DDL786400:DDM786400 CTP786400:CTQ786400 CJT786400:CJU786400 BZX786400:BZY786400 BQB786400:BQC786400 BGF786400:BGG786400 AWJ786400:AWK786400 AMN786400:AMO786400 ACR786400:ACS786400 SV786400:SW786400 IZ786400:JA786400 D786400:E786400 WVL720864:WVM720864 WLP720864:WLQ720864 WBT720864:WBU720864 VRX720864:VRY720864 VIB720864:VIC720864 UYF720864:UYG720864 UOJ720864:UOK720864 UEN720864:UEO720864 TUR720864:TUS720864 TKV720864:TKW720864 TAZ720864:TBA720864 SRD720864:SRE720864 SHH720864:SHI720864 RXL720864:RXM720864 RNP720864:RNQ720864 RDT720864:RDU720864 QTX720864:QTY720864 QKB720864:QKC720864 QAF720864:QAG720864 PQJ720864:PQK720864 PGN720864:PGO720864 OWR720864:OWS720864 OMV720864:OMW720864 OCZ720864:ODA720864 NTD720864:NTE720864 NJH720864:NJI720864 MZL720864:MZM720864 MPP720864:MPQ720864 MFT720864:MFU720864 LVX720864:LVY720864 LMB720864:LMC720864 LCF720864:LCG720864 KSJ720864:KSK720864 KIN720864:KIO720864 JYR720864:JYS720864 JOV720864:JOW720864 JEZ720864:JFA720864 IVD720864:IVE720864 ILH720864:ILI720864 IBL720864:IBM720864 HRP720864:HRQ720864 HHT720864:HHU720864 GXX720864:GXY720864 GOB720864:GOC720864 GEF720864:GEG720864 FUJ720864:FUK720864 FKN720864:FKO720864 FAR720864:FAS720864 EQV720864:EQW720864 EGZ720864:EHA720864 DXD720864:DXE720864 DNH720864:DNI720864 DDL720864:DDM720864 CTP720864:CTQ720864 CJT720864:CJU720864 BZX720864:BZY720864 BQB720864:BQC720864 BGF720864:BGG720864 AWJ720864:AWK720864 AMN720864:AMO720864 ACR720864:ACS720864 SV720864:SW720864 IZ720864:JA720864 D720864:E720864 WVL655328:WVM655328 WLP655328:WLQ655328 WBT655328:WBU655328 VRX655328:VRY655328 VIB655328:VIC655328 UYF655328:UYG655328 UOJ655328:UOK655328 UEN655328:UEO655328 TUR655328:TUS655328 TKV655328:TKW655328 TAZ655328:TBA655328 SRD655328:SRE655328 SHH655328:SHI655328 RXL655328:RXM655328 RNP655328:RNQ655328 RDT655328:RDU655328 QTX655328:QTY655328 QKB655328:QKC655328 QAF655328:QAG655328 PQJ655328:PQK655328 PGN655328:PGO655328 OWR655328:OWS655328 OMV655328:OMW655328 OCZ655328:ODA655328 NTD655328:NTE655328 NJH655328:NJI655328 MZL655328:MZM655328 MPP655328:MPQ655328 MFT655328:MFU655328 LVX655328:LVY655328 LMB655328:LMC655328 LCF655328:LCG655328 KSJ655328:KSK655328 KIN655328:KIO655328 JYR655328:JYS655328 JOV655328:JOW655328 JEZ655328:JFA655328 IVD655328:IVE655328 ILH655328:ILI655328 IBL655328:IBM655328 HRP655328:HRQ655328 HHT655328:HHU655328 GXX655328:GXY655328 GOB655328:GOC655328 GEF655328:GEG655328 FUJ655328:FUK655328 FKN655328:FKO655328 FAR655328:FAS655328 EQV655328:EQW655328 EGZ655328:EHA655328 DXD655328:DXE655328 DNH655328:DNI655328 DDL655328:DDM655328 CTP655328:CTQ655328 CJT655328:CJU655328 BZX655328:BZY655328 BQB655328:BQC655328 BGF655328:BGG655328 AWJ655328:AWK655328 AMN655328:AMO655328 ACR655328:ACS655328 SV655328:SW655328 IZ655328:JA655328 D655328:E655328 WVL589792:WVM589792 WLP589792:WLQ589792 WBT589792:WBU589792 VRX589792:VRY589792 VIB589792:VIC589792 UYF589792:UYG589792 UOJ589792:UOK589792 UEN589792:UEO589792 TUR589792:TUS589792 TKV589792:TKW589792 TAZ589792:TBA589792 SRD589792:SRE589792 SHH589792:SHI589792 RXL589792:RXM589792 RNP589792:RNQ589792 RDT589792:RDU589792 QTX589792:QTY589792 QKB589792:QKC589792 QAF589792:QAG589792 PQJ589792:PQK589792 PGN589792:PGO589792 OWR589792:OWS589792 OMV589792:OMW589792 OCZ589792:ODA589792 NTD589792:NTE589792 NJH589792:NJI589792 MZL589792:MZM589792 MPP589792:MPQ589792 MFT589792:MFU589792 LVX589792:LVY589792 LMB589792:LMC589792 LCF589792:LCG589792 KSJ589792:KSK589792 KIN589792:KIO589792 JYR589792:JYS589792 JOV589792:JOW589792 JEZ589792:JFA589792 IVD589792:IVE589792 ILH589792:ILI589792 IBL589792:IBM589792 HRP589792:HRQ589792 HHT589792:HHU589792 GXX589792:GXY589792 GOB589792:GOC589792 GEF589792:GEG589792 FUJ589792:FUK589792 FKN589792:FKO589792 FAR589792:FAS589792 EQV589792:EQW589792 EGZ589792:EHA589792 DXD589792:DXE589792 DNH589792:DNI589792 DDL589792:DDM589792 CTP589792:CTQ589792 CJT589792:CJU589792 BZX589792:BZY589792 BQB589792:BQC589792 BGF589792:BGG589792 AWJ589792:AWK589792 AMN589792:AMO589792 ACR589792:ACS589792 SV589792:SW589792 IZ589792:JA589792 D589792:E589792 WVL524256:WVM524256 WLP524256:WLQ524256 WBT524256:WBU524256 VRX524256:VRY524256 VIB524256:VIC524256 UYF524256:UYG524256 UOJ524256:UOK524256 UEN524256:UEO524256 TUR524256:TUS524256 TKV524256:TKW524256 TAZ524256:TBA524256 SRD524256:SRE524256 SHH524256:SHI524256 RXL524256:RXM524256 RNP524256:RNQ524256 RDT524256:RDU524256 QTX524256:QTY524256 QKB524256:QKC524256 QAF524256:QAG524256 PQJ524256:PQK524256 PGN524256:PGO524256 OWR524256:OWS524256 OMV524256:OMW524256 OCZ524256:ODA524256 NTD524256:NTE524256 NJH524256:NJI524256 MZL524256:MZM524256 MPP524256:MPQ524256 MFT524256:MFU524256 LVX524256:LVY524256 LMB524256:LMC524256 LCF524256:LCG524256 KSJ524256:KSK524256 KIN524256:KIO524256 JYR524256:JYS524256 JOV524256:JOW524256 JEZ524256:JFA524256 IVD524256:IVE524256 ILH524256:ILI524256 IBL524256:IBM524256 HRP524256:HRQ524256 HHT524256:HHU524256 GXX524256:GXY524256 GOB524256:GOC524256 GEF524256:GEG524256 FUJ524256:FUK524256 FKN524256:FKO524256 FAR524256:FAS524256 EQV524256:EQW524256 EGZ524256:EHA524256 DXD524256:DXE524256 DNH524256:DNI524256 DDL524256:DDM524256 CTP524256:CTQ524256 CJT524256:CJU524256 BZX524256:BZY524256 BQB524256:BQC524256 BGF524256:BGG524256 AWJ524256:AWK524256 AMN524256:AMO524256 ACR524256:ACS524256 SV524256:SW524256 IZ524256:JA524256 D524256:E524256 WVL458720:WVM458720 WLP458720:WLQ458720 WBT458720:WBU458720 VRX458720:VRY458720 VIB458720:VIC458720 UYF458720:UYG458720 UOJ458720:UOK458720 UEN458720:UEO458720 TUR458720:TUS458720 TKV458720:TKW458720 TAZ458720:TBA458720 SRD458720:SRE458720 SHH458720:SHI458720 RXL458720:RXM458720 RNP458720:RNQ458720 RDT458720:RDU458720 QTX458720:QTY458720 QKB458720:QKC458720 QAF458720:QAG458720 PQJ458720:PQK458720 PGN458720:PGO458720 OWR458720:OWS458720 OMV458720:OMW458720 OCZ458720:ODA458720 NTD458720:NTE458720 NJH458720:NJI458720 MZL458720:MZM458720 MPP458720:MPQ458720 MFT458720:MFU458720 LVX458720:LVY458720 LMB458720:LMC458720 LCF458720:LCG458720 KSJ458720:KSK458720 KIN458720:KIO458720 JYR458720:JYS458720 JOV458720:JOW458720 JEZ458720:JFA458720 IVD458720:IVE458720 ILH458720:ILI458720 IBL458720:IBM458720 HRP458720:HRQ458720 HHT458720:HHU458720 GXX458720:GXY458720 GOB458720:GOC458720 GEF458720:GEG458720 FUJ458720:FUK458720 FKN458720:FKO458720 FAR458720:FAS458720 EQV458720:EQW458720 EGZ458720:EHA458720 DXD458720:DXE458720 DNH458720:DNI458720 DDL458720:DDM458720 CTP458720:CTQ458720 CJT458720:CJU458720 BZX458720:BZY458720 BQB458720:BQC458720 BGF458720:BGG458720 AWJ458720:AWK458720 AMN458720:AMO458720 ACR458720:ACS458720 SV458720:SW458720 IZ458720:JA458720 D458720:E458720 WVL393184:WVM393184 WLP393184:WLQ393184 WBT393184:WBU393184 VRX393184:VRY393184 VIB393184:VIC393184 UYF393184:UYG393184 UOJ393184:UOK393184 UEN393184:UEO393184 TUR393184:TUS393184 TKV393184:TKW393184 TAZ393184:TBA393184 SRD393184:SRE393184 SHH393184:SHI393184 RXL393184:RXM393184 RNP393184:RNQ393184 RDT393184:RDU393184 QTX393184:QTY393184 QKB393184:QKC393184 QAF393184:QAG393184 PQJ393184:PQK393184 PGN393184:PGO393184 OWR393184:OWS393184 OMV393184:OMW393184 OCZ393184:ODA393184 NTD393184:NTE393184 NJH393184:NJI393184 MZL393184:MZM393184 MPP393184:MPQ393184 MFT393184:MFU393184 LVX393184:LVY393184 LMB393184:LMC393184 LCF393184:LCG393184 KSJ393184:KSK393184 KIN393184:KIO393184 JYR393184:JYS393184 JOV393184:JOW393184 JEZ393184:JFA393184 IVD393184:IVE393184 ILH393184:ILI393184 IBL393184:IBM393184 HRP393184:HRQ393184 HHT393184:HHU393184 GXX393184:GXY393184 GOB393184:GOC393184 GEF393184:GEG393184 FUJ393184:FUK393184 FKN393184:FKO393184 FAR393184:FAS393184 EQV393184:EQW393184 EGZ393184:EHA393184 DXD393184:DXE393184 DNH393184:DNI393184 DDL393184:DDM393184 CTP393184:CTQ393184 CJT393184:CJU393184 BZX393184:BZY393184 BQB393184:BQC393184 BGF393184:BGG393184 AWJ393184:AWK393184 AMN393184:AMO393184 ACR393184:ACS393184 SV393184:SW393184 IZ393184:JA393184 D393184:E393184 WVL327648:WVM327648 WLP327648:WLQ327648 WBT327648:WBU327648 VRX327648:VRY327648 VIB327648:VIC327648 UYF327648:UYG327648 UOJ327648:UOK327648 UEN327648:UEO327648 TUR327648:TUS327648 TKV327648:TKW327648 TAZ327648:TBA327648 SRD327648:SRE327648 SHH327648:SHI327648 RXL327648:RXM327648 RNP327648:RNQ327648 RDT327648:RDU327648 QTX327648:QTY327648 QKB327648:QKC327648 QAF327648:QAG327648 PQJ327648:PQK327648 PGN327648:PGO327648 OWR327648:OWS327648 OMV327648:OMW327648 OCZ327648:ODA327648 NTD327648:NTE327648 NJH327648:NJI327648 MZL327648:MZM327648 MPP327648:MPQ327648 MFT327648:MFU327648 LVX327648:LVY327648 LMB327648:LMC327648 LCF327648:LCG327648 KSJ327648:KSK327648 KIN327648:KIO327648 JYR327648:JYS327648 JOV327648:JOW327648 JEZ327648:JFA327648 IVD327648:IVE327648 ILH327648:ILI327648 IBL327648:IBM327648 HRP327648:HRQ327648 HHT327648:HHU327648 GXX327648:GXY327648 GOB327648:GOC327648 GEF327648:GEG327648 FUJ327648:FUK327648 FKN327648:FKO327648 FAR327648:FAS327648 EQV327648:EQW327648 EGZ327648:EHA327648 DXD327648:DXE327648 DNH327648:DNI327648 DDL327648:DDM327648 CTP327648:CTQ327648 CJT327648:CJU327648 BZX327648:BZY327648 BQB327648:BQC327648 BGF327648:BGG327648 AWJ327648:AWK327648 AMN327648:AMO327648 ACR327648:ACS327648 SV327648:SW327648 IZ327648:JA327648 D327648:E327648 WVL262112:WVM262112 WLP262112:WLQ262112 WBT262112:WBU262112 VRX262112:VRY262112 VIB262112:VIC262112 UYF262112:UYG262112 UOJ262112:UOK262112 UEN262112:UEO262112 TUR262112:TUS262112 TKV262112:TKW262112 TAZ262112:TBA262112 SRD262112:SRE262112 SHH262112:SHI262112 RXL262112:RXM262112 RNP262112:RNQ262112 RDT262112:RDU262112 QTX262112:QTY262112 QKB262112:QKC262112 QAF262112:QAG262112 PQJ262112:PQK262112 PGN262112:PGO262112 OWR262112:OWS262112 OMV262112:OMW262112 OCZ262112:ODA262112 NTD262112:NTE262112 NJH262112:NJI262112 MZL262112:MZM262112 MPP262112:MPQ262112 MFT262112:MFU262112 LVX262112:LVY262112 LMB262112:LMC262112 LCF262112:LCG262112 KSJ262112:KSK262112 KIN262112:KIO262112 JYR262112:JYS262112 JOV262112:JOW262112 JEZ262112:JFA262112 IVD262112:IVE262112 ILH262112:ILI262112 IBL262112:IBM262112 HRP262112:HRQ262112 HHT262112:HHU262112 GXX262112:GXY262112 GOB262112:GOC262112 GEF262112:GEG262112 FUJ262112:FUK262112 FKN262112:FKO262112 FAR262112:FAS262112 EQV262112:EQW262112 EGZ262112:EHA262112 DXD262112:DXE262112 DNH262112:DNI262112 DDL262112:DDM262112 CTP262112:CTQ262112 CJT262112:CJU262112 BZX262112:BZY262112 BQB262112:BQC262112 BGF262112:BGG262112 AWJ262112:AWK262112 AMN262112:AMO262112 ACR262112:ACS262112 SV262112:SW262112 IZ262112:JA262112 D262112:E262112 WVL196576:WVM196576 WLP196576:WLQ196576 WBT196576:WBU196576 VRX196576:VRY196576 VIB196576:VIC196576 UYF196576:UYG196576 UOJ196576:UOK196576 UEN196576:UEO196576 TUR196576:TUS196576 TKV196576:TKW196576 TAZ196576:TBA196576 SRD196576:SRE196576 SHH196576:SHI196576 RXL196576:RXM196576 RNP196576:RNQ196576 RDT196576:RDU196576 QTX196576:QTY196576 QKB196576:QKC196576 QAF196576:QAG196576 PQJ196576:PQK196576 PGN196576:PGO196576 OWR196576:OWS196576 OMV196576:OMW196576 OCZ196576:ODA196576 NTD196576:NTE196576 NJH196576:NJI196576 MZL196576:MZM196576 MPP196576:MPQ196576 MFT196576:MFU196576 LVX196576:LVY196576 LMB196576:LMC196576 LCF196576:LCG196576 KSJ196576:KSK196576 KIN196576:KIO196576 JYR196576:JYS196576 JOV196576:JOW196576 JEZ196576:JFA196576 IVD196576:IVE196576 ILH196576:ILI196576 IBL196576:IBM196576 HRP196576:HRQ196576 HHT196576:HHU196576 GXX196576:GXY196576 GOB196576:GOC196576 GEF196576:GEG196576 FUJ196576:FUK196576 FKN196576:FKO196576 FAR196576:FAS196576 EQV196576:EQW196576 EGZ196576:EHA196576 DXD196576:DXE196576 DNH196576:DNI196576 DDL196576:DDM196576 CTP196576:CTQ196576 CJT196576:CJU196576 BZX196576:BZY196576 BQB196576:BQC196576 BGF196576:BGG196576 AWJ196576:AWK196576 AMN196576:AMO196576 ACR196576:ACS196576 SV196576:SW196576 IZ196576:JA196576 D196576:E196576 WVL131040:WVM131040 WLP131040:WLQ131040 WBT131040:WBU131040 VRX131040:VRY131040 VIB131040:VIC131040 UYF131040:UYG131040 UOJ131040:UOK131040 UEN131040:UEO131040 TUR131040:TUS131040 TKV131040:TKW131040 TAZ131040:TBA131040 SRD131040:SRE131040 SHH131040:SHI131040 RXL131040:RXM131040 RNP131040:RNQ131040 RDT131040:RDU131040 QTX131040:QTY131040 QKB131040:QKC131040 QAF131040:QAG131040 PQJ131040:PQK131040 PGN131040:PGO131040 OWR131040:OWS131040 OMV131040:OMW131040 OCZ131040:ODA131040 NTD131040:NTE131040 NJH131040:NJI131040 MZL131040:MZM131040 MPP131040:MPQ131040 MFT131040:MFU131040 LVX131040:LVY131040 LMB131040:LMC131040 LCF131040:LCG131040 KSJ131040:KSK131040 KIN131040:KIO131040 JYR131040:JYS131040 JOV131040:JOW131040 JEZ131040:JFA131040 IVD131040:IVE131040 ILH131040:ILI131040 IBL131040:IBM131040 HRP131040:HRQ131040 HHT131040:HHU131040 GXX131040:GXY131040 GOB131040:GOC131040 GEF131040:GEG131040 FUJ131040:FUK131040 FKN131040:FKO131040 FAR131040:FAS131040 EQV131040:EQW131040 EGZ131040:EHA131040 DXD131040:DXE131040 DNH131040:DNI131040 DDL131040:DDM131040 CTP131040:CTQ131040 CJT131040:CJU131040 BZX131040:BZY131040 BQB131040:BQC131040 BGF131040:BGG131040 AWJ131040:AWK131040 AMN131040:AMO131040 ACR131040:ACS131040 SV131040:SW131040 IZ131040:JA131040 D131040:E131040 WVL65504:WVM65504 WLP65504:WLQ65504 WBT65504:WBU65504 VRX65504:VRY65504 VIB65504:VIC65504 UYF65504:UYG65504 UOJ65504:UOK65504 UEN65504:UEO65504 TUR65504:TUS65504 TKV65504:TKW65504 TAZ65504:TBA65504 SRD65504:SRE65504 SHH65504:SHI65504 RXL65504:RXM65504 RNP65504:RNQ65504 RDT65504:RDU65504 QTX65504:QTY65504 QKB65504:QKC65504 QAF65504:QAG65504 PQJ65504:PQK65504 PGN65504:PGO65504 OWR65504:OWS65504 OMV65504:OMW65504 OCZ65504:ODA65504 NTD65504:NTE65504 NJH65504:NJI65504 MZL65504:MZM65504 MPP65504:MPQ65504 MFT65504:MFU65504 LVX65504:LVY65504 LMB65504:LMC65504 LCF65504:LCG65504 KSJ65504:KSK65504 KIN65504:KIO65504 JYR65504:JYS65504 JOV65504:JOW65504 JEZ65504:JFA65504 IVD65504:IVE65504 ILH65504:ILI65504 IBL65504:IBM65504 HRP65504:HRQ65504 HHT65504:HHU65504 GXX65504:GXY65504 GOB65504:GOC65504 GEF65504:GEG65504 FUJ65504:FUK65504 FKN65504:FKO65504 FAR65504:FAS65504 EQV65504:EQW65504 EGZ65504:EHA65504 DXD65504:DXE65504 DNH65504:DNI65504 DDL65504:DDM65504 CTP65504:CTQ65504 CJT65504:CJU65504 BZX65504:BZY65504 BQB65504:BQC65504 BGF65504:BGG65504 AWJ65504:AWK65504 AMN65504:AMO65504 ACR65504:ACS65504 SV65504:SW65504 IZ65504:JA65504 D65504:E65504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00000000-0002-0000-0100-000005000000}">
      <formula1>$D$100:$D$104</formula1>
    </dataValidation>
    <dataValidation type="list" allowBlank="1" showInputMessage="1" showErrorMessage="1" sqref="D16:E16 WVL983010:WVM983010 WLP983010:WLQ983010 WBT983010:WBU983010 VRX983010:VRY983010 VIB983010:VIC983010 UYF983010:UYG983010 UOJ983010:UOK983010 UEN983010:UEO983010 TUR983010:TUS983010 TKV983010:TKW983010 TAZ983010:TBA983010 SRD983010:SRE983010 SHH983010:SHI983010 RXL983010:RXM983010 RNP983010:RNQ983010 RDT983010:RDU983010 QTX983010:QTY983010 QKB983010:QKC983010 QAF983010:QAG983010 PQJ983010:PQK983010 PGN983010:PGO983010 OWR983010:OWS983010 OMV983010:OMW983010 OCZ983010:ODA983010 NTD983010:NTE983010 NJH983010:NJI983010 MZL983010:MZM983010 MPP983010:MPQ983010 MFT983010:MFU983010 LVX983010:LVY983010 LMB983010:LMC983010 LCF983010:LCG983010 KSJ983010:KSK983010 KIN983010:KIO983010 JYR983010:JYS983010 JOV983010:JOW983010 JEZ983010:JFA983010 IVD983010:IVE983010 ILH983010:ILI983010 IBL983010:IBM983010 HRP983010:HRQ983010 HHT983010:HHU983010 GXX983010:GXY983010 GOB983010:GOC983010 GEF983010:GEG983010 FUJ983010:FUK983010 FKN983010:FKO983010 FAR983010:FAS983010 EQV983010:EQW983010 EGZ983010:EHA983010 DXD983010:DXE983010 DNH983010:DNI983010 DDL983010:DDM983010 CTP983010:CTQ983010 CJT983010:CJU983010 BZX983010:BZY983010 BQB983010:BQC983010 BGF983010:BGG983010 AWJ983010:AWK983010 AMN983010:AMO983010 ACR983010:ACS983010 SV983010:SW983010 IZ983010:JA983010 D983010:E983010 WVL917474:WVM917474 WLP917474:WLQ917474 WBT917474:WBU917474 VRX917474:VRY917474 VIB917474:VIC917474 UYF917474:UYG917474 UOJ917474:UOK917474 UEN917474:UEO917474 TUR917474:TUS917474 TKV917474:TKW917474 TAZ917474:TBA917474 SRD917474:SRE917474 SHH917474:SHI917474 RXL917474:RXM917474 RNP917474:RNQ917474 RDT917474:RDU917474 QTX917474:QTY917474 QKB917474:QKC917474 QAF917474:QAG917474 PQJ917474:PQK917474 PGN917474:PGO917474 OWR917474:OWS917474 OMV917474:OMW917474 OCZ917474:ODA917474 NTD917474:NTE917474 NJH917474:NJI917474 MZL917474:MZM917474 MPP917474:MPQ917474 MFT917474:MFU917474 LVX917474:LVY917474 LMB917474:LMC917474 LCF917474:LCG917474 KSJ917474:KSK917474 KIN917474:KIO917474 JYR917474:JYS917474 JOV917474:JOW917474 JEZ917474:JFA917474 IVD917474:IVE917474 ILH917474:ILI917474 IBL917474:IBM917474 HRP917474:HRQ917474 HHT917474:HHU917474 GXX917474:GXY917474 GOB917474:GOC917474 GEF917474:GEG917474 FUJ917474:FUK917474 FKN917474:FKO917474 FAR917474:FAS917474 EQV917474:EQW917474 EGZ917474:EHA917474 DXD917474:DXE917474 DNH917474:DNI917474 DDL917474:DDM917474 CTP917474:CTQ917474 CJT917474:CJU917474 BZX917474:BZY917474 BQB917474:BQC917474 BGF917474:BGG917474 AWJ917474:AWK917474 AMN917474:AMO917474 ACR917474:ACS917474 SV917474:SW917474 IZ917474:JA917474 D917474:E917474 WVL851938:WVM851938 WLP851938:WLQ851938 WBT851938:WBU851938 VRX851938:VRY851938 VIB851938:VIC851938 UYF851938:UYG851938 UOJ851938:UOK851938 UEN851938:UEO851938 TUR851938:TUS851938 TKV851938:TKW851938 TAZ851938:TBA851938 SRD851938:SRE851938 SHH851938:SHI851938 RXL851938:RXM851938 RNP851938:RNQ851938 RDT851938:RDU851938 QTX851938:QTY851938 QKB851938:QKC851938 QAF851938:QAG851938 PQJ851938:PQK851938 PGN851938:PGO851938 OWR851938:OWS851938 OMV851938:OMW851938 OCZ851938:ODA851938 NTD851938:NTE851938 NJH851938:NJI851938 MZL851938:MZM851938 MPP851938:MPQ851938 MFT851938:MFU851938 LVX851938:LVY851938 LMB851938:LMC851938 LCF851938:LCG851938 KSJ851938:KSK851938 KIN851938:KIO851938 JYR851938:JYS851938 JOV851938:JOW851938 JEZ851938:JFA851938 IVD851938:IVE851938 ILH851938:ILI851938 IBL851938:IBM851938 HRP851938:HRQ851938 HHT851938:HHU851938 GXX851938:GXY851938 GOB851938:GOC851938 GEF851938:GEG851938 FUJ851938:FUK851938 FKN851938:FKO851938 FAR851938:FAS851938 EQV851938:EQW851938 EGZ851938:EHA851938 DXD851938:DXE851938 DNH851938:DNI851938 DDL851938:DDM851938 CTP851938:CTQ851938 CJT851938:CJU851938 BZX851938:BZY851938 BQB851938:BQC851938 BGF851938:BGG851938 AWJ851938:AWK851938 AMN851938:AMO851938 ACR851938:ACS851938 SV851938:SW851938 IZ851938:JA851938 D851938:E851938 WVL786402:WVM786402 WLP786402:WLQ786402 WBT786402:WBU786402 VRX786402:VRY786402 VIB786402:VIC786402 UYF786402:UYG786402 UOJ786402:UOK786402 UEN786402:UEO786402 TUR786402:TUS786402 TKV786402:TKW786402 TAZ786402:TBA786402 SRD786402:SRE786402 SHH786402:SHI786402 RXL786402:RXM786402 RNP786402:RNQ786402 RDT786402:RDU786402 QTX786402:QTY786402 QKB786402:QKC786402 QAF786402:QAG786402 PQJ786402:PQK786402 PGN786402:PGO786402 OWR786402:OWS786402 OMV786402:OMW786402 OCZ786402:ODA786402 NTD786402:NTE786402 NJH786402:NJI786402 MZL786402:MZM786402 MPP786402:MPQ786402 MFT786402:MFU786402 LVX786402:LVY786402 LMB786402:LMC786402 LCF786402:LCG786402 KSJ786402:KSK786402 KIN786402:KIO786402 JYR786402:JYS786402 JOV786402:JOW786402 JEZ786402:JFA786402 IVD786402:IVE786402 ILH786402:ILI786402 IBL786402:IBM786402 HRP786402:HRQ786402 HHT786402:HHU786402 GXX786402:GXY786402 GOB786402:GOC786402 GEF786402:GEG786402 FUJ786402:FUK786402 FKN786402:FKO786402 FAR786402:FAS786402 EQV786402:EQW786402 EGZ786402:EHA786402 DXD786402:DXE786402 DNH786402:DNI786402 DDL786402:DDM786402 CTP786402:CTQ786402 CJT786402:CJU786402 BZX786402:BZY786402 BQB786402:BQC786402 BGF786402:BGG786402 AWJ786402:AWK786402 AMN786402:AMO786402 ACR786402:ACS786402 SV786402:SW786402 IZ786402:JA786402 D786402:E786402 WVL720866:WVM720866 WLP720866:WLQ720866 WBT720866:WBU720866 VRX720866:VRY720866 VIB720866:VIC720866 UYF720866:UYG720866 UOJ720866:UOK720866 UEN720866:UEO720866 TUR720866:TUS720866 TKV720866:TKW720866 TAZ720866:TBA720866 SRD720866:SRE720866 SHH720866:SHI720866 RXL720866:RXM720866 RNP720866:RNQ720866 RDT720866:RDU720866 QTX720866:QTY720866 QKB720866:QKC720866 QAF720866:QAG720866 PQJ720866:PQK720866 PGN720866:PGO720866 OWR720866:OWS720866 OMV720866:OMW720866 OCZ720866:ODA720866 NTD720866:NTE720866 NJH720866:NJI720866 MZL720866:MZM720866 MPP720866:MPQ720866 MFT720866:MFU720866 LVX720866:LVY720866 LMB720866:LMC720866 LCF720866:LCG720866 KSJ720866:KSK720866 KIN720866:KIO720866 JYR720866:JYS720866 JOV720866:JOW720866 JEZ720866:JFA720866 IVD720866:IVE720866 ILH720866:ILI720866 IBL720866:IBM720866 HRP720866:HRQ720866 HHT720866:HHU720866 GXX720866:GXY720866 GOB720866:GOC720866 GEF720866:GEG720866 FUJ720866:FUK720866 FKN720866:FKO720866 FAR720866:FAS720866 EQV720866:EQW720866 EGZ720866:EHA720866 DXD720866:DXE720866 DNH720866:DNI720866 DDL720866:DDM720866 CTP720866:CTQ720866 CJT720866:CJU720866 BZX720866:BZY720866 BQB720866:BQC720866 BGF720866:BGG720866 AWJ720866:AWK720866 AMN720866:AMO720866 ACR720866:ACS720866 SV720866:SW720866 IZ720866:JA720866 D720866:E720866 WVL655330:WVM655330 WLP655330:WLQ655330 WBT655330:WBU655330 VRX655330:VRY655330 VIB655330:VIC655330 UYF655330:UYG655330 UOJ655330:UOK655330 UEN655330:UEO655330 TUR655330:TUS655330 TKV655330:TKW655330 TAZ655330:TBA655330 SRD655330:SRE655330 SHH655330:SHI655330 RXL655330:RXM655330 RNP655330:RNQ655330 RDT655330:RDU655330 QTX655330:QTY655330 QKB655330:QKC655330 QAF655330:QAG655330 PQJ655330:PQK655330 PGN655330:PGO655330 OWR655330:OWS655330 OMV655330:OMW655330 OCZ655330:ODA655330 NTD655330:NTE655330 NJH655330:NJI655330 MZL655330:MZM655330 MPP655330:MPQ655330 MFT655330:MFU655330 LVX655330:LVY655330 LMB655330:LMC655330 LCF655330:LCG655330 KSJ655330:KSK655330 KIN655330:KIO655330 JYR655330:JYS655330 JOV655330:JOW655330 JEZ655330:JFA655330 IVD655330:IVE655330 ILH655330:ILI655330 IBL655330:IBM655330 HRP655330:HRQ655330 HHT655330:HHU655330 GXX655330:GXY655330 GOB655330:GOC655330 GEF655330:GEG655330 FUJ655330:FUK655330 FKN655330:FKO655330 FAR655330:FAS655330 EQV655330:EQW655330 EGZ655330:EHA655330 DXD655330:DXE655330 DNH655330:DNI655330 DDL655330:DDM655330 CTP655330:CTQ655330 CJT655330:CJU655330 BZX655330:BZY655330 BQB655330:BQC655330 BGF655330:BGG655330 AWJ655330:AWK655330 AMN655330:AMO655330 ACR655330:ACS655330 SV655330:SW655330 IZ655330:JA655330 D655330:E655330 WVL589794:WVM589794 WLP589794:WLQ589794 WBT589794:WBU589794 VRX589794:VRY589794 VIB589794:VIC589794 UYF589794:UYG589794 UOJ589794:UOK589794 UEN589794:UEO589794 TUR589794:TUS589794 TKV589794:TKW589794 TAZ589794:TBA589794 SRD589794:SRE589794 SHH589794:SHI589794 RXL589794:RXM589794 RNP589794:RNQ589794 RDT589794:RDU589794 QTX589794:QTY589794 QKB589794:QKC589794 QAF589794:QAG589794 PQJ589794:PQK589794 PGN589794:PGO589794 OWR589794:OWS589794 OMV589794:OMW589794 OCZ589794:ODA589794 NTD589794:NTE589794 NJH589794:NJI589794 MZL589794:MZM589794 MPP589794:MPQ589794 MFT589794:MFU589794 LVX589794:LVY589794 LMB589794:LMC589794 LCF589794:LCG589794 KSJ589794:KSK589794 KIN589794:KIO589794 JYR589794:JYS589794 JOV589794:JOW589794 JEZ589794:JFA589794 IVD589794:IVE589794 ILH589794:ILI589794 IBL589794:IBM589794 HRP589794:HRQ589794 HHT589794:HHU589794 GXX589794:GXY589794 GOB589794:GOC589794 GEF589794:GEG589794 FUJ589794:FUK589794 FKN589794:FKO589794 FAR589794:FAS589794 EQV589794:EQW589794 EGZ589794:EHA589794 DXD589794:DXE589794 DNH589794:DNI589794 DDL589794:DDM589794 CTP589794:CTQ589794 CJT589794:CJU589794 BZX589794:BZY589794 BQB589794:BQC589794 BGF589794:BGG589794 AWJ589794:AWK589794 AMN589794:AMO589794 ACR589794:ACS589794 SV589794:SW589794 IZ589794:JA589794 D589794:E589794 WVL524258:WVM524258 WLP524258:WLQ524258 WBT524258:WBU524258 VRX524258:VRY524258 VIB524258:VIC524258 UYF524258:UYG524258 UOJ524258:UOK524258 UEN524258:UEO524258 TUR524258:TUS524258 TKV524258:TKW524258 TAZ524258:TBA524258 SRD524258:SRE524258 SHH524258:SHI524258 RXL524258:RXM524258 RNP524258:RNQ524258 RDT524258:RDU524258 QTX524258:QTY524258 QKB524258:QKC524258 QAF524258:QAG524258 PQJ524258:PQK524258 PGN524258:PGO524258 OWR524258:OWS524258 OMV524258:OMW524258 OCZ524258:ODA524258 NTD524258:NTE524258 NJH524258:NJI524258 MZL524258:MZM524258 MPP524258:MPQ524258 MFT524258:MFU524258 LVX524258:LVY524258 LMB524258:LMC524258 LCF524258:LCG524258 KSJ524258:KSK524258 KIN524258:KIO524258 JYR524258:JYS524258 JOV524258:JOW524258 JEZ524258:JFA524258 IVD524258:IVE524258 ILH524258:ILI524258 IBL524258:IBM524258 HRP524258:HRQ524258 HHT524258:HHU524258 GXX524258:GXY524258 GOB524258:GOC524258 GEF524258:GEG524258 FUJ524258:FUK524258 FKN524258:FKO524258 FAR524258:FAS524258 EQV524258:EQW524258 EGZ524258:EHA524258 DXD524258:DXE524258 DNH524258:DNI524258 DDL524258:DDM524258 CTP524258:CTQ524258 CJT524258:CJU524258 BZX524258:BZY524258 BQB524258:BQC524258 BGF524258:BGG524258 AWJ524258:AWK524258 AMN524258:AMO524258 ACR524258:ACS524258 SV524258:SW524258 IZ524258:JA524258 D524258:E524258 WVL458722:WVM458722 WLP458722:WLQ458722 WBT458722:WBU458722 VRX458722:VRY458722 VIB458722:VIC458722 UYF458722:UYG458722 UOJ458722:UOK458722 UEN458722:UEO458722 TUR458722:TUS458722 TKV458722:TKW458722 TAZ458722:TBA458722 SRD458722:SRE458722 SHH458722:SHI458722 RXL458722:RXM458722 RNP458722:RNQ458722 RDT458722:RDU458722 QTX458722:QTY458722 QKB458722:QKC458722 QAF458722:QAG458722 PQJ458722:PQK458722 PGN458722:PGO458722 OWR458722:OWS458722 OMV458722:OMW458722 OCZ458722:ODA458722 NTD458722:NTE458722 NJH458722:NJI458722 MZL458722:MZM458722 MPP458722:MPQ458722 MFT458722:MFU458722 LVX458722:LVY458722 LMB458722:LMC458722 LCF458722:LCG458722 KSJ458722:KSK458722 KIN458722:KIO458722 JYR458722:JYS458722 JOV458722:JOW458722 JEZ458722:JFA458722 IVD458722:IVE458722 ILH458722:ILI458722 IBL458722:IBM458722 HRP458722:HRQ458722 HHT458722:HHU458722 GXX458722:GXY458722 GOB458722:GOC458722 GEF458722:GEG458722 FUJ458722:FUK458722 FKN458722:FKO458722 FAR458722:FAS458722 EQV458722:EQW458722 EGZ458722:EHA458722 DXD458722:DXE458722 DNH458722:DNI458722 DDL458722:DDM458722 CTP458722:CTQ458722 CJT458722:CJU458722 BZX458722:BZY458722 BQB458722:BQC458722 BGF458722:BGG458722 AWJ458722:AWK458722 AMN458722:AMO458722 ACR458722:ACS458722 SV458722:SW458722 IZ458722:JA458722 D458722:E458722 WVL393186:WVM393186 WLP393186:WLQ393186 WBT393186:WBU393186 VRX393186:VRY393186 VIB393186:VIC393186 UYF393186:UYG393186 UOJ393186:UOK393186 UEN393186:UEO393186 TUR393186:TUS393186 TKV393186:TKW393186 TAZ393186:TBA393186 SRD393186:SRE393186 SHH393186:SHI393186 RXL393186:RXM393186 RNP393186:RNQ393186 RDT393186:RDU393186 QTX393186:QTY393186 QKB393186:QKC393186 QAF393186:QAG393186 PQJ393186:PQK393186 PGN393186:PGO393186 OWR393186:OWS393186 OMV393186:OMW393186 OCZ393186:ODA393186 NTD393186:NTE393186 NJH393186:NJI393186 MZL393186:MZM393186 MPP393186:MPQ393186 MFT393186:MFU393186 LVX393186:LVY393186 LMB393186:LMC393186 LCF393186:LCG393186 KSJ393186:KSK393186 KIN393186:KIO393186 JYR393186:JYS393186 JOV393186:JOW393186 JEZ393186:JFA393186 IVD393186:IVE393186 ILH393186:ILI393186 IBL393186:IBM393186 HRP393186:HRQ393186 HHT393186:HHU393186 GXX393186:GXY393186 GOB393186:GOC393186 GEF393186:GEG393186 FUJ393186:FUK393186 FKN393186:FKO393186 FAR393186:FAS393186 EQV393186:EQW393186 EGZ393186:EHA393186 DXD393186:DXE393186 DNH393186:DNI393186 DDL393186:DDM393186 CTP393186:CTQ393186 CJT393186:CJU393186 BZX393186:BZY393186 BQB393186:BQC393186 BGF393186:BGG393186 AWJ393186:AWK393186 AMN393186:AMO393186 ACR393186:ACS393186 SV393186:SW393186 IZ393186:JA393186 D393186:E393186 WVL327650:WVM327650 WLP327650:WLQ327650 WBT327650:WBU327650 VRX327650:VRY327650 VIB327650:VIC327650 UYF327650:UYG327650 UOJ327650:UOK327650 UEN327650:UEO327650 TUR327650:TUS327650 TKV327650:TKW327650 TAZ327650:TBA327650 SRD327650:SRE327650 SHH327650:SHI327650 RXL327650:RXM327650 RNP327650:RNQ327650 RDT327650:RDU327650 QTX327650:QTY327650 QKB327650:QKC327650 QAF327650:QAG327650 PQJ327650:PQK327650 PGN327650:PGO327650 OWR327650:OWS327650 OMV327650:OMW327650 OCZ327650:ODA327650 NTD327650:NTE327650 NJH327650:NJI327650 MZL327650:MZM327650 MPP327650:MPQ327650 MFT327650:MFU327650 LVX327650:LVY327650 LMB327650:LMC327650 LCF327650:LCG327650 KSJ327650:KSK327650 KIN327650:KIO327650 JYR327650:JYS327650 JOV327650:JOW327650 JEZ327650:JFA327650 IVD327650:IVE327650 ILH327650:ILI327650 IBL327650:IBM327650 HRP327650:HRQ327650 HHT327650:HHU327650 GXX327650:GXY327650 GOB327650:GOC327650 GEF327650:GEG327650 FUJ327650:FUK327650 FKN327650:FKO327650 FAR327650:FAS327650 EQV327650:EQW327650 EGZ327650:EHA327650 DXD327650:DXE327650 DNH327650:DNI327650 DDL327650:DDM327650 CTP327650:CTQ327650 CJT327650:CJU327650 BZX327650:BZY327650 BQB327650:BQC327650 BGF327650:BGG327650 AWJ327650:AWK327650 AMN327650:AMO327650 ACR327650:ACS327650 SV327650:SW327650 IZ327650:JA327650 D327650:E327650 WVL262114:WVM262114 WLP262114:WLQ262114 WBT262114:WBU262114 VRX262114:VRY262114 VIB262114:VIC262114 UYF262114:UYG262114 UOJ262114:UOK262114 UEN262114:UEO262114 TUR262114:TUS262114 TKV262114:TKW262114 TAZ262114:TBA262114 SRD262114:SRE262114 SHH262114:SHI262114 RXL262114:RXM262114 RNP262114:RNQ262114 RDT262114:RDU262114 QTX262114:QTY262114 QKB262114:QKC262114 QAF262114:QAG262114 PQJ262114:PQK262114 PGN262114:PGO262114 OWR262114:OWS262114 OMV262114:OMW262114 OCZ262114:ODA262114 NTD262114:NTE262114 NJH262114:NJI262114 MZL262114:MZM262114 MPP262114:MPQ262114 MFT262114:MFU262114 LVX262114:LVY262114 LMB262114:LMC262114 LCF262114:LCG262114 KSJ262114:KSK262114 KIN262114:KIO262114 JYR262114:JYS262114 JOV262114:JOW262114 JEZ262114:JFA262114 IVD262114:IVE262114 ILH262114:ILI262114 IBL262114:IBM262114 HRP262114:HRQ262114 HHT262114:HHU262114 GXX262114:GXY262114 GOB262114:GOC262114 GEF262114:GEG262114 FUJ262114:FUK262114 FKN262114:FKO262114 FAR262114:FAS262114 EQV262114:EQW262114 EGZ262114:EHA262114 DXD262114:DXE262114 DNH262114:DNI262114 DDL262114:DDM262114 CTP262114:CTQ262114 CJT262114:CJU262114 BZX262114:BZY262114 BQB262114:BQC262114 BGF262114:BGG262114 AWJ262114:AWK262114 AMN262114:AMO262114 ACR262114:ACS262114 SV262114:SW262114 IZ262114:JA262114 D262114:E262114 WVL196578:WVM196578 WLP196578:WLQ196578 WBT196578:WBU196578 VRX196578:VRY196578 VIB196578:VIC196578 UYF196578:UYG196578 UOJ196578:UOK196578 UEN196578:UEO196578 TUR196578:TUS196578 TKV196578:TKW196578 TAZ196578:TBA196578 SRD196578:SRE196578 SHH196578:SHI196578 RXL196578:RXM196578 RNP196578:RNQ196578 RDT196578:RDU196578 QTX196578:QTY196578 QKB196578:QKC196578 QAF196578:QAG196578 PQJ196578:PQK196578 PGN196578:PGO196578 OWR196578:OWS196578 OMV196578:OMW196578 OCZ196578:ODA196578 NTD196578:NTE196578 NJH196578:NJI196578 MZL196578:MZM196578 MPP196578:MPQ196578 MFT196578:MFU196578 LVX196578:LVY196578 LMB196578:LMC196578 LCF196578:LCG196578 KSJ196578:KSK196578 KIN196578:KIO196578 JYR196578:JYS196578 JOV196578:JOW196578 JEZ196578:JFA196578 IVD196578:IVE196578 ILH196578:ILI196578 IBL196578:IBM196578 HRP196578:HRQ196578 HHT196578:HHU196578 GXX196578:GXY196578 GOB196578:GOC196578 GEF196578:GEG196578 FUJ196578:FUK196578 FKN196578:FKO196578 FAR196578:FAS196578 EQV196578:EQW196578 EGZ196578:EHA196578 DXD196578:DXE196578 DNH196578:DNI196578 DDL196578:DDM196578 CTP196578:CTQ196578 CJT196578:CJU196578 BZX196578:BZY196578 BQB196578:BQC196578 BGF196578:BGG196578 AWJ196578:AWK196578 AMN196578:AMO196578 ACR196578:ACS196578 SV196578:SW196578 IZ196578:JA196578 D196578:E196578 WVL131042:WVM131042 WLP131042:WLQ131042 WBT131042:WBU131042 VRX131042:VRY131042 VIB131042:VIC131042 UYF131042:UYG131042 UOJ131042:UOK131042 UEN131042:UEO131042 TUR131042:TUS131042 TKV131042:TKW131042 TAZ131042:TBA131042 SRD131042:SRE131042 SHH131042:SHI131042 RXL131042:RXM131042 RNP131042:RNQ131042 RDT131042:RDU131042 QTX131042:QTY131042 QKB131042:QKC131042 QAF131042:QAG131042 PQJ131042:PQK131042 PGN131042:PGO131042 OWR131042:OWS131042 OMV131042:OMW131042 OCZ131042:ODA131042 NTD131042:NTE131042 NJH131042:NJI131042 MZL131042:MZM131042 MPP131042:MPQ131042 MFT131042:MFU131042 LVX131042:LVY131042 LMB131042:LMC131042 LCF131042:LCG131042 KSJ131042:KSK131042 KIN131042:KIO131042 JYR131042:JYS131042 JOV131042:JOW131042 JEZ131042:JFA131042 IVD131042:IVE131042 ILH131042:ILI131042 IBL131042:IBM131042 HRP131042:HRQ131042 HHT131042:HHU131042 GXX131042:GXY131042 GOB131042:GOC131042 GEF131042:GEG131042 FUJ131042:FUK131042 FKN131042:FKO131042 FAR131042:FAS131042 EQV131042:EQW131042 EGZ131042:EHA131042 DXD131042:DXE131042 DNH131042:DNI131042 DDL131042:DDM131042 CTP131042:CTQ131042 CJT131042:CJU131042 BZX131042:BZY131042 BQB131042:BQC131042 BGF131042:BGG131042 AWJ131042:AWK131042 AMN131042:AMO131042 ACR131042:ACS131042 SV131042:SW131042 IZ131042:JA131042 D131042:E131042 WVL65506:WVM65506 WLP65506:WLQ65506 WBT65506:WBU65506 VRX65506:VRY65506 VIB65506:VIC65506 UYF65506:UYG65506 UOJ65506:UOK65506 UEN65506:UEO65506 TUR65506:TUS65506 TKV65506:TKW65506 TAZ65506:TBA65506 SRD65506:SRE65506 SHH65506:SHI65506 RXL65506:RXM65506 RNP65506:RNQ65506 RDT65506:RDU65506 QTX65506:QTY65506 QKB65506:QKC65506 QAF65506:QAG65506 PQJ65506:PQK65506 PGN65506:PGO65506 OWR65506:OWS65506 OMV65506:OMW65506 OCZ65506:ODA65506 NTD65506:NTE65506 NJH65506:NJI65506 MZL65506:MZM65506 MPP65506:MPQ65506 MFT65506:MFU65506 LVX65506:LVY65506 LMB65506:LMC65506 LCF65506:LCG65506 KSJ65506:KSK65506 KIN65506:KIO65506 JYR65506:JYS65506 JOV65506:JOW65506 JEZ65506:JFA65506 IVD65506:IVE65506 ILH65506:ILI65506 IBL65506:IBM65506 HRP65506:HRQ65506 HHT65506:HHU65506 GXX65506:GXY65506 GOB65506:GOC65506 GEF65506:GEG65506 FUJ65506:FUK65506 FKN65506:FKO65506 FAR65506:FAS65506 EQV65506:EQW65506 EGZ65506:EHA65506 DXD65506:DXE65506 DNH65506:DNI65506 DDL65506:DDM65506 CTP65506:CTQ65506 CJT65506:CJU65506 BZX65506:BZY65506 BQB65506:BQC65506 BGF65506:BGG65506 AWJ65506:AWK65506 AMN65506:AMO65506 ACR65506:ACS65506 SV65506:SW65506 IZ65506:JA65506 D65506:E65506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00000000-0002-0000-0100-000006000000}">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DN43"/>
  <sheetViews>
    <sheetView zoomScale="85" zoomScaleNormal="85" workbookViewId="0">
      <selection activeCell="E10" sqref="E10"/>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4"/>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25" t="s">
        <v>13</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c r="BR1" s="325"/>
      <c r="BS1" s="325"/>
      <c r="BT1" s="325"/>
      <c r="BU1" s="325"/>
      <c r="BV1" s="325"/>
      <c r="BW1" s="325"/>
      <c r="BX1" s="325"/>
      <c r="BY1" s="325"/>
      <c r="BZ1" s="325"/>
      <c r="CA1" s="325"/>
      <c r="CB1" s="325"/>
      <c r="CC1" s="325"/>
      <c r="CD1" s="325"/>
      <c r="CE1" s="325"/>
      <c r="CF1" s="325"/>
      <c r="CG1" s="325"/>
      <c r="CH1" s="325"/>
      <c r="CI1" s="325"/>
      <c r="CJ1" s="325"/>
      <c r="CK1" s="325"/>
      <c r="CL1" s="325"/>
      <c r="CM1" s="232"/>
      <c r="CN1" s="232"/>
      <c r="CO1" s="232"/>
      <c r="CP1" s="182"/>
      <c r="CQ1" s="8"/>
      <c r="CR1" s="8"/>
      <c r="CS1" s="8"/>
      <c r="CT1" s="8"/>
      <c r="CU1" s="8"/>
      <c r="CV1" s="8"/>
      <c r="CW1" s="8"/>
      <c r="CX1" s="8"/>
      <c r="CY1" s="8"/>
      <c r="CZ1" s="8"/>
      <c r="DA1" s="8"/>
      <c r="DB1" s="8"/>
      <c r="DC1" s="8"/>
      <c r="DD1" s="8"/>
      <c r="DE1" s="8"/>
      <c r="DF1" s="8"/>
      <c r="DG1" s="8"/>
      <c r="DH1" s="8"/>
      <c r="DI1" s="8"/>
      <c r="DJ1" s="8"/>
      <c r="DK1" s="8"/>
      <c r="DL1" s="8"/>
      <c r="DM1" s="8"/>
      <c r="DN1" s="8"/>
    </row>
    <row r="2" spans="1:118" s="261" customFormat="1" ht="21" thickBot="1" x14ac:dyDescent="0.35">
      <c r="A2" s="256"/>
      <c r="B2" s="256"/>
      <c r="C2" s="256"/>
      <c r="D2" s="256"/>
      <c r="E2" s="256"/>
      <c r="F2" s="256">
        <v>8</v>
      </c>
      <c r="G2" s="256">
        <f>F2+1</f>
        <v>9</v>
      </c>
      <c r="H2" s="256">
        <f>G2+1</f>
        <v>10</v>
      </c>
      <c r="I2" s="256">
        <f>H2+2</f>
        <v>12</v>
      </c>
      <c r="J2" s="256">
        <f>I2+1</f>
        <v>13</v>
      </c>
      <c r="K2" s="256">
        <f>J2+1</f>
        <v>14</v>
      </c>
      <c r="L2" s="256">
        <f>K2+2</f>
        <v>16</v>
      </c>
      <c r="M2" s="256">
        <f>L2+1</f>
        <v>17</v>
      </c>
      <c r="N2" s="256">
        <f>M2+1</f>
        <v>18</v>
      </c>
      <c r="O2" s="256">
        <f>N2+2</f>
        <v>20</v>
      </c>
      <c r="P2" s="256">
        <f>O2+1</f>
        <v>21</v>
      </c>
      <c r="Q2" s="256">
        <f>P2+1</f>
        <v>22</v>
      </c>
      <c r="R2" s="256">
        <f>Q2+2</f>
        <v>24</v>
      </c>
      <c r="S2" s="256">
        <f>R2+1</f>
        <v>25</v>
      </c>
      <c r="T2" s="256">
        <f>S2+1</f>
        <v>26</v>
      </c>
      <c r="U2" s="256">
        <f>T2+2</f>
        <v>28</v>
      </c>
      <c r="V2" s="256">
        <f>U2+1</f>
        <v>29</v>
      </c>
      <c r="W2" s="256">
        <f>V2+1</f>
        <v>30</v>
      </c>
      <c r="X2" s="256">
        <f>W2+2</f>
        <v>32</v>
      </c>
      <c r="Y2" s="256">
        <f>X2+1</f>
        <v>33</v>
      </c>
      <c r="Z2" s="256">
        <f>Y2+1</f>
        <v>34</v>
      </c>
      <c r="AA2" s="256">
        <f>Z2+2</f>
        <v>36</v>
      </c>
      <c r="AB2" s="256">
        <f>AA2+1</f>
        <v>37</v>
      </c>
      <c r="AC2" s="256">
        <f>AB2+1</f>
        <v>38</v>
      </c>
      <c r="AD2" s="256">
        <f>AC2+2</f>
        <v>40</v>
      </c>
      <c r="AE2" s="256">
        <f>AD2+1</f>
        <v>41</v>
      </c>
      <c r="AF2" s="256">
        <f>AE2+1</f>
        <v>42</v>
      </c>
      <c r="AG2" s="256">
        <f>AF2+2</f>
        <v>44</v>
      </c>
      <c r="AH2" s="256">
        <f>AG2+1</f>
        <v>45</v>
      </c>
      <c r="AI2" s="256">
        <f>AH2+1</f>
        <v>46</v>
      </c>
      <c r="AJ2" s="256">
        <f>AI2+2</f>
        <v>48</v>
      </c>
      <c r="AK2" s="256">
        <f>AJ2+1</f>
        <v>49</v>
      </c>
      <c r="AL2" s="256">
        <f>AK2+1</f>
        <v>50</v>
      </c>
      <c r="AM2" s="256">
        <f>AL2+2</f>
        <v>52</v>
      </c>
      <c r="AN2" s="256">
        <f>AM2+1</f>
        <v>53</v>
      </c>
      <c r="AO2" s="256">
        <f>AN2+1</f>
        <v>54</v>
      </c>
      <c r="AP2" s="256">
        <f>AO2+2</f>
        <v>56</v>
      </c>
      <c r="AQ2" s="256">
        <f>AP2+1</f>
        <v>57</v>
      </c>
      <c r="AR2" s="256">
        <f>AQ2+1</f>
        <v>58</v>
      </c>
      <c r="AS2" s="256">
        <f>AR2+2</f>
        <v>60</v>
      </c>
      <c r="AT2" s="256">
        <f>AS2+1</f>
        <v>61</v>
      </c>
      <c r="AU2" s="256">
        <f>AT2+1</f>
        <v>62</v>
      </c>
      <c r="AV2" s="256">
        <f>AU2+2</f>
        <v>64</v>
      </c>
      <c r="AW2" s="256">
        <f>AV2+1</f>
        <v>65</v>
      </c>
      <c r="AX2" s="256">
        <f>AW2+1</f>
        <v>66</v>
      </c>
      <c r="AY2" s="256">
        <f>AX2+2</f>
        <v>68</v>
      </c>
      <c r="AZ2" s="256">
        <f>AY2+1</f>
        <v>69</v>
      </c>
      <c r="BA2" s="256">
        <f>AZ2+1</f>
        <v>70</v>
      </c>
      <c r="BB2" s="256">
        <f>BA2+2</f>
        <v>72</v>
      </c>
      <c r="BC2" s="256">
        <f>BB2+1</f>
        <v>73</v>
      </c>
      <c r="BD2" s="256">
        <f>BC2+1</f>
        <v>74</v>
      </c>
      <c r="BE2" s="256">
        <f>BD2+2</f>
        <v>76</v>
      </c>
      <c r="BF2" s="256">
        <f>BE2+1</f>
        <v>77</v>
      </c>
      <c r="BG2" s="256">
        <f>BF2+1</f>
        <v>78</v>
      </c>
      <c r="BH2" s="256">
        <f>BG2+2</f>
        <v>80</v>
      </c>
      <c r="BI2" s="256">
        <f>BH2+1</f>
        <v>81</v>
      </c>
      <c r="BJ2" s="256">
        <f>BI2+1</f>
        <v>82</v>
      </c>
      <c r="BK2" s="256">
        <f>BJ2+2</f>
        <v>84</v>
      </c>
      <c r="BL2" s="256">
        <f>BK2+1</f>
        <v>85</v>
      </c>
      <c r="BM2" s="256">
        <f>BL2+1</f>
        <v>86</v>
      </c>
      <c r="BN2" s="256">
        <f>BM2+2</f>
        <v>88</v>
      </c>
      <c r="BO2" s="256">
        <f>BN2+1</f>
        <v>89</v>
      </c>
      <c r="BP2" s="256">
        <f>BO2+1</f>
        <v>90</v>
      </c>
      <c r="BQ2" s="256">
        <f>BP2+2</f>
        <v>92</v>
      </c>
      <c r="BR2" s="256">
        <f>BQ2+1</f>
        <v>93</v>
      </c>
      <c r="BS2" s="256">
        <f>BR2+1</f>
        <v>94</v>
      </c>
      <c r="BT2" s="256">
        <f>BS2+2</f>
        <v>96</v>
      </c>
      <c r="BU2" s="256">
        <f>BT2+1</f>
        <v>97</v>
      </c>
      <c r="BV2" s="256">
        <f>BU2+1</f>
        <v>98</v>
      </c>
      <c r="BW2" s="256">
        <f>BV2+2</f>
        <v>100</v>
      </c>
      <c r="BX2" s="256">
        <f>BW2+1</f>
        <v>101</v>
      </c>
      <c r="BY2" s="256">
        <f>BX2+1</f>
        <v>102</v>
      </c>
      <c r="BZ2" s="256">
        <f>BY2+2</f>
        <v>104</v>
      </c>
      <c r="CA2" s="256">
        <f>BZ2+1</f>
        <v>105</v>
      </c>
      <c r="CB2" s="256">
        <f>CA2+1</f>
        <v>106</v>
      </c>
      <c r="CC2" s="256">
        <f>CB2+2</f>
        <v>108</v>
      </c>
      <c r="CD2" s="256">
        <f>CC2+1</f>
        <v>109</v>
      </c>
      <c r="CE2" s="256">
        <f>CD2+1</f>
        <v>110</v>
      </c>
      <c r="CF2" s="256">
        <f>CE2+2</f>
        <v>112</v>
      </c>
      <c r="CG2" s="256">
        <f>CF2+1</f>
        <v>113</v>
      </c>
      <c r="CH2" s="256">
        <f>CG2+1</f>
        <v>114</v>
      </c>
      <c r="CI2" s="256"/>
      <c r="CJ2" s="256"/>
      <c r="CK2" s="256"/>
      <c r="CL2" s="257"/>
      <c r="CM2" s="258"/>
      <c r="CN2" s="258"/>
      <c r="CO2" s="258"/>
      <c r="CP2" s="259"/>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row>
    <row r="3" spans="1:118" s="3" customFormat="1" ht="15" customHeight="1" x14ac:dyDescent="0.3">
      <c r="A3" s="63"/>
      <c r="B3" s="326" t="s">
        <v>57</v>
      </c>
      <c r="C3" s="215" t="s">
        <v>111</v>
      </c>
      <c r="D3" s="215"/>
      <c r="E3" s="215"/>
      <c r="F3" s="318" t="s">
        <v>112</v>
      </c>
      <c r="G3" s="319"/>
      <c r="H3" s="328"/>
      <c r="I3" s="318"/>
      <c r="J3" s="319"/>
      <c r="K3" s="320"/>
      <c r="L3" s="318"/>
      <c r="M3" s="319"/>
      <c r="N3" s="320"/>
      <c r="O3" s="318"/>
      <c r="P3" s="319"/>
      <c r="Q3" s="320"/>
      <c r="R3" s="318"/>
      <c r="S3" s="319"/>
      <c r="T3" s="320"/>
      <c r="U3" s="318"/>
      <c r="V3" s="319"/>
      <c r="W3" s="320"/>
      <c r="X3" s="318"/>
      <c r="Y3" s="319"/>
      <c r="Z3" s="320"/>
      <c r="AA3" s="318"/>
      <c r="AB3" s="319"/>
      <c r="AC3" s="320"/>
      <c r="AD3" s="318"/>
      <c r="AE3" s="319"/>
      <c r="AF3" s="320"/>
      <c r="AG3" s="318"/>
      <c r="AH3" s="319"/>
      <c r="AI3" s="320"/>
      <c r="AJ3" s="318"/>
      <c r="AK3" s="319"/>
      <c r="AL3" s="320"/>
      <c r="AM3" s="318"/>
      <c r="AN3" s="319"/>
      <c r="AO3" s="320"/>
      <c r="AP3" s="318"/>
      <c r="AQ3" s="319"/>
      <c r="AR3" s="320"/>
      <c r="AS3" s="318"/>
      <c r="AT3" s="319"/>
      <c r="AU3" s="320"/>
      <c r="AV3" s="318"/>
      <c r="AW3" s="319"/>
      <c r="AX3" s="320"/>
      <c r="AY3" s="318"/>
      <c r="AZ3" s="319"/>
      <c r="BA3" s="320"/>
      <c r="BB3" s="318"/>
      <c r="BC3" s="319"/>
      <c r="BD3" s="320"/>
      <c r="BE3" s="318"/>
      <c r="BF3" s="319"/>
      <c r="BG3" s="320"/>
      <c r="BH3" s="318"/>
      <c r="BI3" s="319"/>
      <c r="BJ3" s="320"/>
      <c r="BK3" s="318"/>
      <c r="BL3" s="319"/>
      <c r="BM3" s="320"/>
      <c r="BN3" s="318"/>
      <c r="BO3" s="319"/>
      <c r="BP3" s="320"/>
      <c r="BQ3" s="318"/>
      <c r="BR3" s="319"/>
      <c r="BS3" s="320"/>
      <c r="BT3" s="318"/>
      <c r="BU3" s="319"/>
      <c r="BV3" s="320"/>
      <c r="BW3" s="318"/>
      <c r="BX3" s="319"/>
      <c r="BY3" s="320"/>
      <c r="BZ3" s="318"/>
      <c r="CA3" s="319"/>
      <c r="CB3" s="320"/>
      <c r="CC3" s="318"/>
      <c r="CD3" s="319"/>
      <c r="CE3" s="320"/>
      <c r="CF3" s="318"/>
      <c r="CG3" s="319"/>
      <c r="CH3" s="320"/>
      <c r="CI3" s="329" t="s">
        <v>113</v>
      </c>
      <c r="CJ3" s="233"/>
      <c r="CK3" s="233"/>
      <c r="CL3" s="233"/>
      <c r="CM3" s="232"/>
      <c r="CN3" s="232"/>
      <c r="CO3" s="232"/>
      <c r="CP3" s="182"/>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7"/>
      <c r="C4" s="216">
        <v>1</v>
      </c>
      <c r="D4" s="223"/>
      <c r="E4" s="223"/>
      <c r="F4" s="64" t="str">
        <f t="shared" ref="F4:AK4" si="0">CONCATENATE(F14,F15)</f>
        <v>1L</v>
      </c>
      <c r="G4" s="65" t="str">
        <f t="shared" si="0"/>
        <v>1E</v>
      </c>
      <c r="H4" s="219" t="str">
        <f t="shared" si="0"/>
        <v>1H</v>
      </c>
      <c r="I4" s="64" t="str">
        <f t="shared" si="0"/>
        <v>2L</v>
      </c>
      <c r="J4" s="65" t="str">
        <f t="shared" si="0"/>
        <v>2E</v>
      </c>
      <c r="K4" s="238" t="str">
        <f t="shared" si="0"/>
        <v>2H</v>
      </c>
      <c r="L4" s="64" t="str">
        <f t="shared" si="0"/>
        <v>3L</v>
      </c>
      <c r="M4" s="65" t="str">
        <f t="shared" si="0"/>
        <v>3E</v>
      </c>
      <c r="N4" s="238" t="str">
        <f t="shared" si="0"/>
        <v>3H</v>
      </c>
      <c r="O4" s="64" t="str">
        <f t="shared" si="0"/>
        <v>4L</v>
      </c>
      <c r="P4" s="65" t="str">
        <f t="shared" si="0"/>
        <v>4E</v>
      </c>
      <c r="Q4" s="238" t="str">
        <f t="shared" si="0"/>
        <v>4H</v>
      </c>
      <c r="R4" s="64" t="str">
        <f t="shared" si="0"/>
        <v>5L</v>
      </c>
      <c r="S4" s="65" t="str">
        <f t="shared" si="0"/>
        <v>5E</v>
      </c>
      <c r="T4" s="238" t="str">
        <f t="shared" si="0"/>
        <v>5H</v>
      </c>
      <c r="U4" s="64" t="str">
        <f t="shared" si="0"/>
        <v>6L</v>
      </c>
      <c r="V4" s="65" t="str">
        <f t="shared" si="0"/>
        <v>6E</v>
      </c>
      <c r="W4" s="238" t="str">
        <f t="shared" si="0"/>
        <v>6H</v>
      </c>
      <c r="X4" s="64" t="str">
        <f t="shared" si="0"/>
        <v>7L</v>
      </c>
      <c r="Y4" s="65" t="str">
        <f t="shared" si="0"/>
        <v>7E</v>
      </c>
      <c r="Z4" s="238" t="str">
        <f t="shared" si="0"/>
        <v>7H</v>
      </c>
      <c r="AA4" s="64" t="str">
        <f t="shared" si="0"/>
        <v>8L</v>
      </c>
      <c r="AB4" s="65" t="str">
        <f t="shared" si="0"/>
        <v>8E</v>
      </c>
      <c r="AC4" s="238" t="str">
        <f t="shared" si="0"/>
        <v>8H</v>
      </c>
      <c r="AD4" s="64" t="str">
        <f t="shared" si="0"/>
        <v>9L</v>
      </c>
      <c r="AE4" s="65" t="str">
        <f t="shared" si="0"/>
        <v>9E</v>
      </c>
      <c r="AF4" s="238" t="str">
        <f t="shared" si="0"/>
        <v>9H</v>
      </c>
      <c r="AG4" s="64" t="str">
        <f t="shared" si="0"/>
        <v>10L</v>
      </c>
      <c r="AH4" s="65" t="str">
        <f t="shared" si="0"/>
        <v>10E</v>
      </c>
      <c r="AI4" s="238" t="str">
        <f t="shared" si="0"/>
        <v>10H</v>
      </c>
      <c r="AJ4" s="64" t="str">
        <f t="shared" si="0"/>
        <v>11L</v>
      </c>
      <c r="AK4" s="65" t="str">
        <f t="shared" si="0"/>
        <v>11E</v>
      </c>
      <c r="AL4" s="238" t="str">
        <f t="shared" ref="AL4:BQ4" si="1">CONCATENATE(AL14,AL15)</f>
        <v>11H</v>
      </c>
      <c r="AM4" s="64" t="str">
        <f t="shared" si="1"/>
        <v>12L</v>
      </c>
      <c r="AN4" s="65" t="str">
        <f t="shared" si="1"/>
        <v>12E</v>
      </c>
      <c r="AO4" s="238" t="str">
        <f t="shared" si="1"/>
        <v>12H</v>
      </c>
      <c r="AP4" s="64" t="str">
        <f t="shared" si="1"/>
        <v>13L</v>
      </c>
      <c r="AQ4" s="65" t="str">
        <f t="shared" si="1"/>
        <v>13E</v>
      </c>
      <c r="AR4" s="238" t="str">
        <f t="shared" si="1"/>
        <v>13H</v>
      </c>
      <c r="AS4" s="64" t="str">
        <f t="shared" si="1"/>
        <v>14L</v>
      </c>
      <c r="AT4" s="65" t="str">
        <f t="shared" si="1"/>
        <v>14E</v>
      </c>
      <c r="AU4" s="238" t="str">
        <f t="shared" si="1"/>
        <v>14H</v>
      </c>
      <c r="AV4" s="64" t="str">
        <f t="shared" si="1"/>
        <v>15L</v>
      </c>
      <c r="AW4" s="65" t="str">
        <f t="shared" si="1"/>
        <v>15E</v>
      </c>
      <c r="AX4" s="238" t="str">
        <f t="shared" si="1"/>
        <v>15H</v>
      </c>
      <c r="AY4" s="64" t="str">
        <f t="shared" si="1"/>
        <v>16L</v>
      </c>
      <c r="AZ4" s="65" t="str">
        <f t="shared" si="1"/>
        <v>16E</v>
      </c>
      <c r="BA4" s="238" t="str">
        <f t="shared" si="1"/>
        <v>16H</v>
      </c>
      <c r="BB4" s="64" t="str">
        <f t="shared" si="1"/>
        <v>17L</v>
      </c>
      <c r="BC4" s="65" t="str">
        <f t="shared" si="1"/>
        <v>17E</v>
      </c>
      <c r="BD4" s="238" t="str">
        <f t="shared" si="1"/>
        <v>17H</v>
      </c>
      <c r="BE4" s="64" t="str">
        <f t="shared" si="1"/>
        <v>18L</v>
      </c>
      <c r="BF4" s="65" t="str">
        <f t="shared" si="1"/>
        <v>18E</v>
      </c>
      <c r="BG4" s="238" t="str">
        <f t="shared" si="1"/>
        <v>18H</v>
      </c>
      <c r="BH4" s="64" t="str">
        <f t="shared" si="1"/>
        <v>19L</v>
      </c>
      <c r="BI4" s="65" t="str">
        <f t="shared" si="1"/>
        <v>19E</v>
      </c>
      <c r="BJ4" s="238" t="str">
        <f t="shared" si="1"/>
        <v>19H</v>
      </c>
      <c r="BK4" s="64" t="str">
        <f t="shared" si="1"/>
        <v>20L</v>
      </c>
      <c r="BL4" s="65" t="str">
        <f t="shared" si="1"/>
        <v>20E</v>
      </c>
      <c r="BM4" s="238" t="str">
        <f t="shared" si="1"/>
        <v>20H</v>
      </c>
      <c r="BN4" s="64" t="str">
        <f t="shared" si="1"/>
        <v>21L</v>
      </c>
      <c r="BO4" s="65" t="str">
        <f t="shared" si="1"/>
        <v>21E</v>
      </c>
      <c r="BP4" s="238" t="str">
        <f t="shared" si="1"/>
        <v>21H</v>
      </c>
      <c r="BQ4" s="64" t="str">
        <f t="shared" si="1"/>
        <v>22L</v>
      </c>
      <c r="BR4" s="65" t="str">
        <f t="shared" ref="BR4:CH4" si="2">CONCATENATE(BR14,BR15)</f>
        <v>22E</v>
      </c>
      <c r="BS4" s="238" t="str">
        <f t="shared" si="2"/>
        <v>22H</v>
      </c>
      <c r="BT4" s="64" t="str">
        <f t="shared" si="2"/>
        <v>23L</v>
      </c>
      <c r="BU4" s="65" t="str">
        <f t="shared" si="2"/>
        <v>23E</v>
      </c>
      <c r="BV4" s="238" t="str">
        <f t="shared" si="2"/>
        <v>23H</v>
      </c>
      <c r="BW4" s="64" t="str">
        <f t="shared" si="2"/>
        <v>24L</v>
      </c>
      <c r="BX4" s="65" t="str">
        <f t="shared" si="2"/>
        <v>24E</v>
      </c>
      <c r="BY4" s="238" t="str">
        <f t="shared" si="2"/>
        <v>24H</v>
      </c>
      <c r="BZ4" s="64" t="str">
        <f t="shared" si="2"/>
        <v>25L</v>
      </c>
      <c r="CA4" s="65" t="str">
        <f t="shared" si="2"/>
        <v>25E</v>
      </c>
      <c r="CB4" s="238" t="str">
        <f t="shared" si="2"/>
        <v>25H</v>
      </c>
      <c r="CC4" s="64" t="str">
        <f t="shared" si="2"/>
        <v>26L</v>
      </c>
      <c r="CD4" s="65" t="str">
        <f t="shared" si="2"/>
        <v>26E</v>
      </c>
      <c r="CE4" s="238" t="str">
        <f t="shared" si="2"/>
        <v>26H</v>
      </c>
      <c r="CF4" s="64" t="str">
        <f t="shared" si="2"/>
        <v>27L</v>
      </c>
      <c r="CG4" s="65" t="str">
        <f t="shared" si="2"/>
        <v>27E</v>
      </c>
      <c r="CH4" s="238" t="str">
        <f t="shared" si="2"/>
        <v>27H</v>
      </c>
      <c r="CI4" s="329"/>
    </row>
    <row r="5" spans="1:118" ht="15" customHeight="1" x14ac:dyDescent="0.25">
      <c r="A5">
        <v>2</v>
      </c>
      <c r="B5" s="327"/>
      <c r="C5" s="217" t="str">
        <f>HLOOKUP(CONCATENATE($C$4,"L"),$F$4:$CH$9,$A5,FALSE)</f>
        <v>Appalachian - Shale</v>
      </c>
      <c r="D5" s="217" t="str">
        <f>C5</f>
        <v>Appalachian - Shale</v>
      </c>
      <c r="E5" s="217" t="str">
        <f>C5</f>
        <v>Appalachian - Shale</v>
      </c>
      <c r="F5" s="321" t="str">
        <f>G6</f>
        <v>Appalachian - Shale</v>
      </c>
      <c r="G5" s="322"/>
      <c r="H5" s="330"/>
      <c r="I5" s="321" t="str">
        <f>J6</f>
        <v>Gulf - Conventional</v>
      </c>
      <c r="J5" s="322"/>
      <c r="K5" s="323"/>
      <c r="L5" s="321" t="str">
        <f>M6</f>
        <v>Gulf - Shale</v>
      </c>
      <c r="M5" s="322"/>
      <c r="N5" s="323"/>
      <c r="O5" s="321" t="str">
        <f>P6</f>
        <v>Gulf - Tight</v>
      </c>
      <c r="P5" s="322"/>
      <c r="Q5" s="323"/>
      <c r="R5" s="321" t="str">
        <f>S6</f>
        <v>Arkla - Conventional</v>
      </c>
      <c r="S5" s="322"/>
      <c r="T5" s="323"/>
      <c r="U5" s="321" t="str">
        <f>V6</f>
        <v>Arkla - Shale</v>
      </c>
      <c r="V5" s="322"/>
      <c r="W5" s="323"/>
      <c r="X5" s="321" t="str">
        <f>Y6</f>
        <v>Arkla - Tight</v>
      </c>
      <c r="Y5" s="322"/>
      <c r="Z5" s="323"/>
      <c r="AA5" s="321" t="str">
        <f>AB6</f>
        <v>East Texas - Conventional</v>
      </c>
      <c r="AB5" s="322"/>
      <c r="AC5" s="323"/>
      <c r="AD5" s="321" t="str">
        <f>AE6</f>
        <v>East Texas - Shale</v>
      </c>
      <c r="AE5" s="322"/>
      <c r="AF5" s="323"/>
      <c r="AG5" s="321" t="str">
        <f>AH6</f>
        <v>East Texas - Tight</v>
      </c>
      <c r="AH5" s="322"/>
      <c r="AI5" s="323"/>
      <c r="AJ5" s="321" t="str">
        <f>AK6</f>
        <v>Arkoma - Conventional</v>
      </c>
      <c r="AK5" s="322"/>
      <c r="AL5" s="323"/>
      <c r="AM5" s="321" t="str">
        <f>AN6</f>
        <v>Arkoma - Shale</v>
      </c>
      <c r="AN5" s="322"/>
      <c r="AO5" s="323"/>
      <c r="AP5" s="321" t="str">
        <f>AQ6</f>
        <v>South Oklahoma - Shale</v>
      </c>
      <c r="AQ5" s="322"/>
      <c r="AR5" s="323"/>
      <c r="AS5" s="321" t="str">
        <f>AT6</f>
        <v>Anadarko - Conventional</v>
      </c>
      <c r="AT5" s="322"/>
      <c r="AU5" s="323"/>
      <c r="AV5" s="321" t="str">
        <f>AW6</f>
        <v>Anadarko - Shale</v>
      </c>
      <c r="AW5" s="322"/>
      <c r="AX5" s="323"/>
      <c r="AY5" s="321" t="str">
        <f>AZ6</f>
        <v>Anadarko - Tight</v>
      </c>
      <c r="AZ5" s="322"/>
      <c r="BA5" s="323"/>
      <c r="BB5" s="321" t="str">
        <f>BC6</f>
        <v>Strawn - Shale</v>
      </c>
      <c r="BC5" s="322"/>
      <c r="BD5" s="323"/>
      <c r="BE5" s="321" t="str">
        <f>BF6</f>
        <v>Fort Worth - Shale</v>
      </c>
      <c r="BF5" s="322"/>
      <c r="BG5" s="323"/>
      <c r="BH5" s="321" t="str">
        <f>BI6</f>
        <v>Permian - Conventional</v>
      </c>
      <c r="BI5" s="322"/>
      <c r="BJ5" s="323"/>
      <c r="BK5" s="321" t="str">
        <f>BL6</f>
        <v>Permian - Shale</v>
      </c>
      <c r="BL5" s="322"/>
      <c r="BM5" s="323"/>
      <c r="BN5" s="321" t="str">
        <f>BO6</f>
        <v>Green River - Conventional</v>
      </c>
      <c r="BO5" s="322"/>
      <c r="BP5" s="323"/>
      <c r="BQ5" s="321" t="str">
        <f>BR6</f>
        <v>Green River - Tight</v>
      </c>
      <c r="BR5" s="322"/>
      <c r="BS5" s="323"/>
      <c r="BT5" s="321" t="str">
        <f>BU6</f>
        <v>Uinta - Conventional</v>
      </c>
      <c r="BU5" s="322"/>
      <c r="BV5" s="323"/>
      <c r="BW5" s="321" t="str">
        <f>BX6</f>
        <v>Uinta - Tight</v>
      </c>
      <c r="BX5" s="322"/>
      <c r="BY5" s="323"/>
      <c r="BZ5" s="321" t="str">
        <f>CA6</f>
        <v>San Juan - CBM</v>
      </c>
      <c r="CA5" s="322"/>
      <c r="CB5" s="323"/>
      <c r="CC5" s="321" t="str">
        <f>CD6</f>
        <v>San Juan - Conventional</v>
      </c>
      <c r="CD5" s="322"/>
      <c r="CE5" s="323"/>
      <c r="CF5" s="321" t="str">
        <f>CG6</f>
        <v>Piceance - Tight</v>
      </c>
      <c r="CG5" s="322"/>
      <c r="CH5" s="323"/>
      <c r="CI5" s="329"/>
    </row>
    <row r="6" spans="1:118" ht="39" x14ac:dyDescent="0.25">
      <c r="A6">
        <v>3</v>
      </c>
      <c r="B6" s="327"/>
      <c r="C6" s="217" t="str">
        <f>HLOOKUP(CONCATENATE($C$4,"L"),$F$4:$CH$9,$A6,FALSE)</f>
        <v>Appalachian - Shale - Min</v>
      </c>
      <c r="D6" s="217" t="str">
        <f>HLOOKUP(CONCATENATE($C$4,"E"),$F$4:$CH$9,$A6,FALSE)</f>
        <v>Appalachian - Shale</v>
      </c>
      <c r="E6" s="217" t="str">
        <f>HLOOKUP(CONCATENATE($C$4,"H"),$F$4:$CH$9,$A6,FALSE)</f>
        <v>Appalachian - Shale - Max</v>
      </c>
      <c r="F6" s="220" t="s">
        <v>229</v>
      </c>
      <c r="G6" s="66" t="s">
        <v>230</v>
      </c>
      <c r="H6" s="222" t="s">
        <v>231</v>
      </c>
      <c r="I6" s="220" t="s">
        <v>232</v>
      </c>
      <c r="J6" s="66" t="s">
        <v>233</v>
      </c>
      <c r="K6" s="221" t="s">
        <v>234</v>
      </c>
      <c r="L6" s="220" t="s">
        <v>235</v>
      </c>
      <c r="M6" s="66" t="s">
        <v>236</v>
      </c>
      <c r="N6" s="221" t="s">
        <v>237</v>
      </c>
      <c r="O6" s="220" t="s">
        <v>238</v>
      </c>
      <c r="P6" s="66" t="s">
        <v>239</v>
      </c>
      <c r="Q6" s="221" t="s">
        <v>240</v>
      </c>
      <c r="R6" s="220" t="s">
        <v>241</v>
      </c>
      <c r="S6" s="66" t="s">
        <v>242</v>
      </c>
      <c r="T6" s="221" t="s">
        <v>243</v>
      </c>
      <c r="U6" s="220" t="s">
        <v>244</v>
      </c>
      <c r="V6" s="66" t="s">
        <v>245</v>
      </c>
      <c r="W6" s="221" t="s">
        <v>246</v>
      </c>
      <c r="X6" s="220" t="s">
        <v>247</v>
      </c>
      <c r="Y6" s="66" t="s">
        <v>248</v>
      </c>
      <c r="Z6" s="221" t="s">
        <v>249</v>
      </c>
      <c r="AA6" s="220" t="s">
        <v>250</v>
      </c>
      <c r="AB6" s="66" t="s">
        <v>251</v>
      </c>
      <c r="AC6" s="221" t="s">
        <v>252</v>
      </c>
      <c r="AD6" s="220" t="s">
        <v>253</v>
      </c>
      <c r="AE6" s="66" t="s">
        <v>254</v>
      </c>
      <c r="AF6" s="221" t="s">
        <v>255</v>
      </c>
      <c r="AG6" s="220" t="s">
        <v>256</v>
      </c>
      <c r="AH6" s="66" t="s">
        <v>257</v>
      </c>
      <c r="AI6" s="221" t="s">
        <v>258</v>
      </c>
      <c r="AJ6" s="220" t="s">
        <v>259</v>
      </c>
      <c r="AK6" s="66" t="s">
        <v>260</v>
      </c>
      <c r="AL6" s="221" t="s">
        <v>261</v>
      </c>
      <c r="AM6" s="220" t="s">
        <v>262</v>
      </c>
      <c r="AN6" s="66" t="s">
        <v>263</v>
      </c>
      <c r="AO6" s="221" t="s">
        <v>264</v>
      </c>
      <c r="AP6" s="220" t="s">
        <v>265</v>
      </c>
      <c r="AQ6" s="66" t="s">
        <v>266</v>
      </c>
      <c r="AR6" s="221" t="s">
        <v>267</v>
      </c>
      <c r="AS6" s="220" t="s">
        <v>268</v>
      </c>
      <c r="AT6" s="66" t="s">
        <v>269</v>
      </c>
      <c r="AU6" s="221" t="s">
        <v>270</v>
      </c>
      <c r="AV6" s="220" t="s">
        <v>271</v>
      </c>
      <c r="AW6" s="66" t="s">
        <v>272</v>
      </c>
      <c r="AX6" s="221" t="s">
        <v>273</v>
      </c>
      <c r="AY6" s="220" t="s">
        <v>274</v>
      </c>
      <c r="AZ6" s="66" t="s">
        <v>275</v>
      </c>
      <c r="BA6" s="221" t="s">
        <v>276</v>
      </c>
      <c r="BB6" s="220" t="s">
        <v>277</v>
      </c>
      <c r="BC6" s="66" t="s">
        <v>278</v>
      </c>
      <c r="BD6" s="221" t="s">
        <v>279</v>
      </c>
      <c r="BE6" s="220" t="s">
        <v>280</v>
      </c>
      <c r="BF6" s="66" t="s">
        <v>281</v>
      </c>
      <c r="BG6" s="221" t="s">
        <v>282</v>
      </c>
      <c r="BH6" s="220" t="s">
        <v>283</v>
      </c>
      <c r="BI6" s="66" t="s">
        <v>284</v>
      </c>
      <c r="BJ6" s="221" t="s">
        <v>285</v>
      </c>
      <c r="BK6" s="220" t="s">
        <v>286</v>
      </c>
      <c r="BL6" s="66" t="s">
        <v>287</v>
      </c>
      <c r="BM6" s="221" t="s">
        <v>288</v>
      </c>
      <c r="BN6" s="220" t="s">
        <v>289</v>
      </c>
      <c r="BO6" s="66" t="s">
        <v>290</v>
      </c>
      <c r="BP6" s="221" t="s">
        <v>291</v>
      </c>
      <c r="BQ6" s="220" t="s">
        <v>292</v>
      </c>
      <c r="BR6" s="66" t="s">
        <v>293</v>
      </c>
      <c r="BS6" s="221" t="s">
        <v>294</v>
      </c>
      <c r="BT6" s="220" t="s">
        <v>295</v>
      </c>
      <c r="BU6" s="66" t="s">
        <v>296</v>
      </c>
      <c r="BV6" s="221" t="s">
        <v>297</v>
      </c>
      <c r="BW6" s="220" t="s">
        <v>298</v>
      </c>
      <c r="BX6" s="66" t="s">
        <v>299</v>
      </c>
      <c r="BY6" s="221" t="s">
        <v>300</v>
      </c>
      <c r="BZ6" s="220" t="s">
        <v>301</v>
      </c>
      <c r="CA6" s="66" t="s">
        <v>302</v>
      </c>
      <c r="CB6" s="221" t="s">
        <v>303</v>
      </c>
      <c r="CC6" s="220" t="s">
        <v>304</v>
      </c>
      <c r="CD6" s="66" t="s">
        <v>305</v>
      </c>
      <c r="CE6" s="221" t="s">
        <v>306</v>
      </c>
      <c r="CF6" s="220" t="s">
        <v>307</v>
      </c>
      <c r="CG6" s="66" t="s">
        <v>308</v>
      </c>
      <c r="CH6" s="221" t="s">
        <v>309</v>
      </c>
      <c r="CI6" s="329"/>
    </row>
    <row r="7" spans="1:118" ht="15" customHeight="1" x14ac:dyDescent="0.25">
      <c r="A7">
        <v>4</v>
      </c>
      <c r="B7" s="68" t="str">
        <f>'Data Summary'!C23</f>
        <v>2_CENT_CH4</v>
      </c>
      <c r="C7" s="218">
        <f>HLOOKUP(CONCATENATE($C$4,"L"),$F$4:$CH$9,$A7,FALSE)</f>
        <v>0</v>
      </c>
      <c r="D7" s="218">
        <f>HLOOKUP(CONCATENATE($C$4,"E"),$F$4:$CH$9,$A7,FALSE)</f>
        <v>0</v>
      </c>
      <c r="E7" s="218">
        <f>HLOOKUP(CONCATENATE($C$4,"H"),$F$4:$CH$9,$A7,FALSE)</f>
        <v>0</v>
      </c>
      <c r="F7" s="67">
        <f>VLOOKUP($B7,[1]PARAMATRIX!$E$336:$EE$459,F$2,0)</f>
        <v>0</v>
      </c>
      <c r="G7" s="236">
        <f>VLOOKUP($B7,[1]PARAMATRIX!$E$336:$EE$459,G$2,0)</f>
        <v>0</v>
      </c>
      <c r="H7" s="240">
        <f>VLOOKUP($B7,[1]PARAMATRIX!$E$336:$EE$459,H$2,0)</f>
        <v>0</v>
      </c>
      <c r="I7" s="67">
        <f>VLOOKUP($B7,[1]PARAMATRIX!$E$336:$EE$459,I$2,0)</f>
        <v>136.99459459459462</v>
      </c>
      <c r="J7" s="236">
        <f>VLOOKUP($B7,[1]PARAMATRIX!$E$336:$EE$459,J$2,0)</f>
        <v>280.44038918918903</v>
      </c>
      <c r="K7" s="242">
        <f>VLOOKUP($B7,[1]PARAMATRIX!$E$336:$EE$459,K$2,0)</f>
        <v>460.95567567567559</v>
      </c>
      <c r="L7" s="67">
        <f>VLOOKUP($B7,[1]PARAMATRIX!$E$336:$EE$459,L$2,0)</f>
        <v>136.99459459459462</v>
      </c>
      <c r="M7" s="236">
        <f>VLOOKUP($B7,[1]PARAMATRIX!$E$336:$EE$459,M$2,0)</f>
        <v>280.44038918918903</v>
      </c>
      <c r="N7" s="242">
        <f>VLOOKUP($B7,[1]PARAMATRIX!$E$336:$EE$459,N$2,0)</f>
        <v>460.95567567567559</v>
      </c>
      <c r="O7" s="67">
        <f>VLOOKUP($B7,[1]PARAMATRIX!$E$336:$EE$459,O$2,0)</f>
        <v>136.99459459459462</v>
      </c>
      <c r="P7" s="236">
        <f>VLOOKUP($B7,[1]PARAMATRIX!$E$336:$EE$459,P$2,0)</f>
        <v>280.44038918918903</v>
      </c>
      <c r="Q7" s="242">
        <f>VLOOKUP($B7,[1]PARAMATRIX!$E$336:$EE$459,Q$2,0)</f>
        <v>460.95567567567559</v>
      </c>
      <c r="R7" s="67">
        <f>VLOOKUP($B7,[1]PARAMATRIX!$E$336:$EE$459,R$2,0)</f>
        <v>0</v>
      </c>
      <c r="S7" s="236">
        <f>VLOOKUP($B7,[1]PARAMATRIX!$E$336:$EE$459,S$2,0)</f>
        <v>0</v>
      </c>
      <c r="T7" s="242">
        <f>VLOOKUP($B7,[1]PARAMATRIX!$E$336:$EE$459,T$2,0)</f>
        <v>0</v>
      </c>
      <c r="U7" s="67">
        <f>VLOOKUP($B7,[1]PARAMATRIX!$E$336:$EE$459,U$2,0)</f>
        <v>0</v>
      </c>
      <c r="V7" s="236">
        <f>VLOOKUP($B7,[1]PARAMATRIX!$E$336:$EE$459,V$2,0)</f>
        <v>0</v>
      </c>
      <c r="W7" s="242">
        <f>VLOOKUP($B7,[1]PARAMATRIX!$E$336:$EE$459,W$2,0)</f>
        <v>0</v>
      </c>
      <c r="X7" s="67">
        <f>VLOOKUP($B7,[1]PARAMATRIX!$E$336:$EE$459,X$2,0)</f>
        <v>0</v>
      </c>
      <c r="Y7" s="236">
        <f>VLOOKUP($B7,[1]PARAMATRIX!$E$336:$EE$459,Y$2,0)</f>
        <v>0</v>
      </c>
      <c r="Z7" s="242">
        <f>VLOOKUP($B7,[1]PARAMATRIX!$E$336:$EE$459,Z$2,0)</f>
        <v>0</v>
      </c>
      <c r="AA7" s="67">
        <f>VLOOKUP($B7,[1]PARAMATRIX!$E$336:$EE$459,AA$2,0)</f>
        <v>0</v>
      </c>
      <c r="AB7" s="236">
        <f>VLOOKUP($B7,[1]PARAMATRIX!$E$336:$EE$459,AB$2,0)</f>
        <v>86.274327272728058</v>
      </c>
      <c r="AC7" s="242">
        <f>VLOOKUP($B7,[1]PARAMATRIX!$E$336:$EE$459,AC$2,0)</f>
        <v>251.34545454545457</v>
      </c>
      <c r="AD7" s="67">
        <f>VLOOKUP($B7,[1]PARAMATRIX!$E$336:$EE$459,AD$2,0)</f>
        <v>0</v>
      </c>
      <c r="AE7" s="236">
        <f>VLOOKUP($B7,[1]PARAMATRIX!$E$336:$EE$459,AE$2,0)</f>
        <v>86.274327272728058</v>
      </c>
      <c r="AF7" s="242">
        <f>VLOOKUP($B7,[1]PARAMATRIX!$E$336:$EE$459,AF$2,0)</f>
        <v>251.34545454545457</v>
      </c>
      <c r="AG7" s="67">
        <f>VLOOKUP($B7,[1]PARAMATRIX!$E$336:$EE$459,AG$2,0)</f>
        <v>0</v>
      </c>
      <c r="AH7" s="236">
        <f>VLOOKUP($B7,[1]PARAMATRIX!$E$336:$EE$459,AH$2,0)</f>
        <v>86.274327272728058</v>
      </c>
      <c r="AI7" s="242">
        <f>VLOOKUP($B7,[1]PARAMATRIX!$E$336:$EE$459,AI$2,0)</f>
        <v>251.34545454545457</v>
      </c>
      <c r="AJ7" s="67">
        <f>VLOOKUP($B7,[1]PARAMATRIX!$E$336:$EE$459,AJ$2,0)</f>
        <v>0</v>
      </c>
      <c r="AK7" s="236">
        <f>VLOOKUP($B7,[1]PARAMATRIX!$E$336:$EE$459,AK$2,0)</f>
        <v>26.903630769230677</v>
      </c>
      <c r="AL7" s="242">
        <f>VLOOKUP($B7,[1]PARAMATRIX!$E$336:$EE$459,AL$2,0)</f>
        <v>106.33846153846154</v>
      </c>
      <c r="AM7" s="67">
        <f>VLOOKUP($B7,[1]PARAMATRIX!$E$336:$EE$459,AM$2,0)</f>
        <v>0</v>
      </c>
      <c r="AN7" s="236">
        <f>VLOOKUP($B7,[1]PARAMATRIX!$E$336:$EE$459,AN$2,0)</f>
        <v>26.903630769230677</v>
      </c>
      <c r="AO7" s="242">
        <f>VLOOKUP($B7,[1]PARAMATRIX!$E$336:$EE$459,AO$2,0)</f>
        <v>106.33846153846154</v>
      </c>
      <c r="AP7" s="67">
        <f>VLOOKUP($B7,[1]PARAMATRIX!$E$336:$EE$459,AP$2,0)</f>
        <v>0</v>
      </c>
      <c r="AQ7" s="236">
        <f>VLOOKUP($B7,[1]PARAMATRIX!$E$336:$EE$459,AQ$2,0)</f>
        <v>269.33759999999813</v>
      </c>
      <c r="AR7" s="242">
        <f>VLOOKUP($B7,[1]PARAMATRIX!$E$336:$EE$459,AR$2,0)</f>
        <v>691.19999999999993</v>
      </c>
      <c r="AS7" s="67">
        <f>VLOOKUP($B7,[1]PARAMATRIX!$E$336:$EE$459,AS$2,0)</f>
        <v>57.6</v>
      </c>
      <c r="AT7" s="236">
        <f>VLOOKUP($B7,[1]PARAMATRIX!$E$336:$EE$459,AT$2,0)</f>
        <v>214.8134400000001</v>
      </c>
      <c r="AU7" s="242">
        <f>VLOOKUP($B7,[1]PARAMATRIX!$E$336:$EE$459,AU$2,0)</f>
        <v>426.23999999999995</v>
      </c>
      <c r="AV7" s="67">
        <f>VLOOKUP($B7,[1]PARAMATRIX!$E$336:$EE$459,AV$2,0)</f>
        <v>57.6</v>
      </c>
      <c r="AW7" s="236">
        <f>VLOOKUP($B7,[1]PARAMATRIX!$E$336:$EE$459,AW$2,0)</f>
        <v>214.8134400000001</v>
      </c>
      <c r="AX7" s="242">
        <f>VLOOKUP($B7,[1]PARAMATRIX!$E$336:$EE$459,AX$2,0)</f>
        <v>426.23999999999995</v>
      </c>
      <c r="AY7" s="67">
        <f>VLOOKUP($B7,[1]PARAMATRIX!$E$336:$EE$459,AY$2,0)</f>
        <v>57.6</v>
      </c>
      <c r="AZ7" s="236">
        <f>VLOOKUP($B7,[1]PARAMATRIX!$E$336:$EE$459,AZ$2,0)</f>
        <v>214.8134400000001</v>
      </c>
      <c r="BA7" s="242">
        <f>VLOOKUP($B7,[1]PARAMATRIX!$E$336:$EE$459,BA$2,0)</f>
        <v>426.23999999999995</v>
      </c>
      <c r="BB7" s="67">
        <f>VLOOKUP($B7,[1]PARAMATRIX!$E$336:$EE$459,BB$2,0)</f>
        <v>0</v>
      </c>
      <c r="BC7" s="236">
        <f>VLOOKUP($B7,[1]PARAMATRIX!$E$336:$EE$459,BC$2,0)</f>
        <v>0</v>
      </c>
      <c r="BD7" s="242">
        <f>VLOOKUP($B7,[1]PARAMATRIX!$E$336:$EE$459,BD$2,0)</f>
        <v>0</v>
      </c>
      <c r="BE7" s="67">
        <f>VLOOKUP($B7,[1]PARAMATRIX!$E$336:$EE$459,BE$2,0)</f>
        <v>0</v>
      </c>
      <c r="BF7" s="236">
        <f>VLOOKUP($B7,[1]PARAMATRIX!$E$336:$EE$459,BF$2,0)</f>
        <v>0</v>
      </c>
      <c r="BG7" s="242">
        <f>VLOOKUP($B7,[1]PARAMATRIX!$E$336:$EE$459,BG$2,0)</f>
        <v>0</v>
      </c>
      <c r="BH7" s="67">
        <f>VLOOKUP($B7,[1]PARAMATRIX!$E$336:$EE$459,BH$2,0)</f>
        <v>0</v>
      </c>
      <c r="BI7" s="236">
        <f>VLOOKUP($B7,[1]PARAMATRIX!$E$336:$EE$459,BI$2,0)</f>
        <v>58.11199999999991</v>
      </c>
      <c r="BJ7" s="242">
        <f>VLOOKUP($B7,[1]PARAMATRIX!$E$336:$EE$459,BJ$2,0)</f>
        <v>140.80000000000001</v>
      </c>
      <c r="BK7" s="67">
        <f>VLOOKUP($B7,[1]PARAMATRIX!$E$336:$EE$459,BK$2,0)</f>
        <v>0</v>
      </c>
      <c r="BL7" s="236">
        <f>VLOOKUP($B7,[1]PARAMATRIX!$E$336:$EE$459,BL$2,0)</f>
        <v>58.11199999999991</v>
      </c>
      <c r="BM7" s="242">
        <f>VLOOKUP($B7,[1]PARAMATRIX!$E$336:$EE$459,BM$2,0)</f>
        <v>140.80000000000001</v>
      </c>
      <c r="BN7" s="67">
        <f>VLOOKUP($B7,[1]PARAMATRIX!$E$336:$EE$459,BN$2,0)</f>
        <v>230.4</v>
      </c>
      <c r="BO7" s="236">
        <f>VLOOKUP($B7,[1]PARAMATRIX!$E$336:$EE$459,BO$2,0)</f>
        <v>946.6560000000004</v>
      </c>
      <c r="BP7" s="242">
        <f>VLOOKUP($B7,[1]PARAMATRIX!$E$336:$EE$459,BP$2,0)</f>
        <v>1670.4</v>
      </c>
      <c r="BQ7" s="67">
        <f>VLOOKUP($B7,[1]PARAMATRIX!$E$336:$EE$459,BQ$2,0)</f>
        <v>230.4</v>
      </c>
      <c r="BR7" s="236">
        <f>VLOOKUP($B7,[1]PARAMATRIX!$E$336:$EE$459,BR$2,0)</f>
        <v>946.6560000000004</v>
      </c>
      <c r="BS7" s="242">
        <f>VLOOKUP($B7,[1]PARAMATRIX!$E$336:$EE$459,BS$2,0)</f>
        <v>1670.4</v>
      </c>
      <c r="BT7" s="67">
        <f>VLOOKUP($B7,[1]PARAMATRIX!$E$336:$EE$459,BT$2,0)</f>
        <v>0</v>
      </c>
      <c r="BU7" s="236">
        <f>VLOOKUP($B7,[1]PARAMATRIX!$E$336:$EE$459,BU$2,0)</f>
        <v>0</v>
      </c>
      <c r="BV7" s="242">
        <f>VLOOKUP($B7,[1]PARAMATRIX!$E$336:$EE$459,BV$2,0)</f>
        <v>0</v>
      </c>
      <c r="BW7" s="67">
        <f>VLOOKUP($B7,[1]PARAMATRIX!$E$336:$EE$459,BW$2,0)</f>
        <v>0</v>
      </c>
      <c r="BX7" s="236">
        <f>VLOOKUP($B7,[1]PARAMATRIX!$E$336:$EE$459,BX$2,0)</f>
        <v>0</v>
      </c>
      <c r="BY7" s="242">
        <f>VLOOKUP($B7,[1]PARAMATRIX!$E$336:$EE$459,BY$2,0)</f>
        <v>0</v>
      </c>
      <c r="BZ7" s="67">
        <f>VLOOKUP($B7,[1]PARAMATRIX!$E$336:$EE$459,BZ$2,0)</f>
        <v>460.8</v>
      </c>
      <c r="CA7" s="236">
        <f>VLOOKUP($B7,[1]PARAMATRIX!$E$336:$EE$459,CA$2,0)</f>
        <v>1710.0287999999937</v>
      </c>
      <c r="CB7" s="242">
        <f>VLOOKUP($B7,[1]PARAMATRIX!$E$336:$EE$459,CB$2,0)</f>
        <v>3225.6</v>
      </c>
      <c r="CC7" s="67">
        <f>VLOOKUP($B7,[1]PARAMATRIX!$E$336:$EE$459,CC$2,0)</f>
        <v>460.8</v>
      </c>
      <c r="CD7" s="236">
        <f>VLOOKUP($B7,[1]PARAMATRIX!$E$336:$EE$459,CD$2,0)</f>
        <v>1710.0287999999937</v>
      </c>
      <c r="CE7" s="242">
        <f>VLOOKUP($B7,[1]PARAMATRIX!$E$336:$EE$459,CE$2,0)</f>
        <v>3225.6</v>
      </c>
      <c r="CF7" s="67">
        <f>VLOOKUP($B7,[1]PARAMATRIX!$E$336:$EE$459,CF$2,0)</f>
        <v>0</v>
      </c>
      <c r="CG7" s="236">
        <f>VLOOKUP($B7,[1]PARAMATRIX!$E$336:$EE$459,CG$2,0)</f>
        <v>0</v>
      </c>
      <c r="CH7" s="242">
        <f>VLOOKUP($B7,[1]PARAMATRIX!$E$336:$EE$459,CH$2,0)</f>
        <v>0</v>
      </c>
      <c r="CI7" s="241" t="s">
        <v>338</v>
      </c>
      <c r="CJ7"/>
      <c r="CK7"/>
      <c r="CL7"/>
      <c r="CM7"/>
      <c r="CN7"/>
      <c r="CO7"/>
      <c r="CP7"/>
    </row>
    <row r="8" spans="1:118" ht="15" customHeight="1" x14ac:dyDescent="0.25">
      <c r="A8">
        <f>A7+1</f>
        <v>5</v>
      </c>
      <c r="B8" s="68" t="str">
        <f>'Data Summary'!C24</f>
        <v>2_NG_sent</v>
      </c>
      <c r="C8" s="218">
        <f>HLOOKUP(CONCATENATE($C$4,"L"),$F$4:$CH$9,$A8,FALSE)</f>
        <v>626766497.96976602</v>
      </c>
      <c r="D8" s="218">
        <f>HLOOKUP(CONCATENATE($C$4,"E"),$F$4:$CH$9,$A8,FALSE)</f>
        <v>913344348.79672873</v>
      </c>
      <c r="E8" s="218">
        <f>HLOOKUP(CONCATENATE($C$4,"H"),$F$4:$CH$9,$A8,FALSE)</f>
        <v>1230551555.778651</v>
      </c>
      <c r="F8" s="69">
        <f>VLOOKUP($B8,[1]PARAMATRIX!$E$336:$EE$459,F$2,0)</f>
        <v>626766497.96976602</v>
      </c>
      <c r="G8" s="70">
        <f>VLOOKUP($B8,[1]PARAMATRIX!$E$336:$EE$459,G$2,0)</f>
        <v>913344348.79672873</v>
      </c>
      <c r="H8" s="237">
        <f>VLOOKUP($B8,[1]PARAMATRIX!$E$336:$EE$459,H$2,0)</f>
        <v>1230551555.778651</v>
      </c>
      <c r="I8" s="69">
        <f>VLOOKUP($B8,[1]PARAMATRIX!$E$336:$EE$459,I$2,0)</f>
        <v>182891200.4538098</v>
      </c>
      <c r="J8" s="70">
        <f>VLOOKUP($B8,[1]PARAMATRIX!$E$336:$EE$459,J$2,0)</f>
        <v>229528517.47494382</v>
      </c>
      <c r="K8" s="239">
        <f>VLOOKUP($B8,[1]PARAMATRIX!$E$336:$EE$459,K$2,0)</f>
        <v>279545996.6076687</v>
      </c>
      <c r="L8" s="69">
        <f>VLOOKUP($B8,[1]PARAMATRIX!$E$336:$EE$459,L$2,0)</f>
        <v>182891200.4538098</v>
      </c>
      <c r="M8" s="70">
        <f>VLOOKUP($B8,[1]PARAMATRIX!$E$336:$EE$459,M$2,0)</f>
        <v>229528517.47494382</v>
      </c>
      <c r="N8" s="239">
        <f>VLOOKUP($B8,[1]PARAMATRIX!$E$336:$EE$459,N$2,0)</f>
        <v>279545996.6076687</v>
      </c>
      <c r="O8" s="69">
        <f>VLOOKUP($B8,[1]PARAMATRIX!$E$336:$EE$459,O$2,0)</f>
        <v>182891200.4538098</v>
      </c>
      <c r="P8" s="70">
        <f>VLOOKUP($B8,[1]PARAMATRIX!$E$336:$EE$459,P$2,0)</f>
        <v>229528517.47494382</v>
      </c>
      <c r="Q8" s="239">
        <f>VLOOKUP($B8,[1]PARAMATRIX!$E$336:$EE$459,Q$2,0)</f>
        <v>279545996.6076687</v>
      </c>
      <c r="R8" s="69">
        <f>VLOOKUP($B8,[1]PARAMATRIX!$E$336:$EE$459,R$2,0)</f>
        <v>230034525.97402656</v>
      </c>
      <c r="S8" s="70">
        <f>VLOOKUP($B8,[1]PARAMATRIX!$E$336:$EE$459,S$2,0)</f>
        <v>336669399.57260329</v>
      </c>
      <c r="T8" s="239">
        <f>VLOOKUP($B8,[1]PARAMATRIX!$E$336:$EE$459,T$2,0)</f>
        <v>430074915.63389319</v>
      </c>
      <c r="U8" s="69">
        <f>VLOOKUP($B8,[1]PARAMATRIX!$E$336:$EE$459,U$2,0)</f>
        <v>230034525.97402656</v>
      </c>
      <c r="V8" s="70">
        <f>VLOOKUP($B8,[1]PARAMATRIX!$E$336:$EE$459,V$2,0)</f>
        <v>336669399.57260329</v>
      </c>
      <c r="W8" s="239">
        <f>VLOOKUP($B8,[1]PARAMATRIX!$E$336:$EE$459,W$2,0)</f>
        <v>430074915.63389319</v>
      </c>
      <c r="X8" s="69">
        <f>VLOOKUP($B8,[1]PARAMATRIX!$E$336:$EE$459,X$2,0)</f>
        <v>230034525.97402656</v>
      </c>
      <c r="Y8" s="70">
        <f>VLOOKUP($B8,[1]PARAMATRIX!$E$336:$EE$459,Y$2,0)</f>
        <v>336669399.57260329</v>
      </c>
      <c r="Z8" s="239">
        <f>VLOOKUP($B8,[1]PARAMATRIX!$E$336:$EE$459,Z$2,0)</f>
        <v>430074915.63389319</v>
      </c>
      <c r="AA8" s="69">
        <f>VLOOKUP($B8,[1]PARAMATRIX!$E$336:$EE$459,AA$2,0)</f>
        <v>129248122.81903951</v>
      </c>
      <c r="AB8" s="70">
        <f>VLOOKUP($B8,[1]PARAMATRIX!$E$336:$EE$459,AB$2,0)</f>
        <v>191981171.31677461</v>
      </c>
      <c r="AC8" s="239">
        <f>VLOOKUP($B8,[1]PARAMATRIX!$E$336:$EE$459,AC$2,0)</f>
        <v>257872604.04481643</v>
      </c>
      <c r="AD8" s="69">
        <f>VLOOKUP($B8,[1]PARAMATRIX!$E$336:$EE$459,AD$2,0)</f>
        <v>129248122.81903951</v>
      </c>
      <c r="AE8" s="70">
        <f>VLOOKUP($B8,[1]PARAMATRIX!$E$336:$EE$459,AE$2,0)</f>
        <v>191981171.31677461</v>
      </c>
      <c r="AF8" s="239">
        <f>VLOOKUP($B8,[1]PARAMATRIX!$E$336:$EE$459,AF$2,0)</f>
        <v>257872604.04481643</v>
      </c>
      <c r="AG8" s="69">
        <f>VLOOKUP($B8,[1]PARAMATRIX!$E$336:$EE$459,AG$2,0)</f>
        <v>129248122.81903951</v>
      </c>
      <c r="AH8" s="70">
        <f>VLOOKUP($B8,[1]PARAMATRIX!$E$336:$EE$459,AH$2,0)</f>
        <v>191981171.31677461</v>
      </c>
      <c r="AI8" s="239">
        <f>VLOOKUP($B8,[1]PARAMATRIX!$E$336:$EE$459,AI$2,0)</f>
        <v>257872604.04481643</v>
      </c>
      <c r="AJ8" s="69">
        <f>VLOOKUP($B8,[1]PARAMATRIX!$E$336:$EE$459,AJ$2,0)</f>
        <v>173421807.22198883</v>
      </c>
      <c r="AK8" s="70">
        <f>VLOOKUP($B8,[1]PARAMATRIX!$E$336:$EE$459,AK$2,0)</f>
        <v>277946991.79976231</v>
      </c>
      <c r="AL8" s="239">
        <f>VLOOKUP($B8,[1]PARAMATRIX!$E$336:$EE$459,AL$2,0)</f>
        <v>386125094.89906579</v>
      </c>
      <c r="AM8" s="69">
        <f>VLOOKUP($B8,[1]PARAMATRIX!$E$336:$EE$459,AM$2,0)</f>
        <v>173421807.22198883</v>
      </c>
      <c r="AN8" s="70">
        <f>VLOOKUP($B8,[1]PARAMATRIX!$E$336:$EE$459,AN$2,0)</f>
        <v>277946991.79976231</v>
      </c>
      <c r="AO8" s="239">
        <f>VLOOKUP($B8,[1]PARAMATRIX!$E$336:$EE$459,AO$2,0)</f>
        <v>386125094.89906579</v>
      </c>
      <c r="AP8" s="69">
        <f>VLOOKUP($B8,[1]PARAMATRIX!$E$336:$EE$459,AP$2,0)</f>
        <v>61941819.05648715</v>
      </c>
      <c r="AQ8" s="70">
        <f>VLOOKUP($B8,[1]PARAMATRIX!$E$336:$EE$459,AQ$2,0)</f>
        <v>78163482.307195455</v>
      </c>
      <c r="AR8" s="239">
        <f>VLOOKUP($B8,[1]PARAMATRIX!$E$336:$EE$459,AR$2,0)</f>
        <v>92029102.545735717</v>
      </c>
      <c r="AS8" s="69">
        <f>VLOOKUP($B8,[1]PARAMATRIX!$E$336:$EE$459,AS$2,0)</f>
        <v>163520641.08965051</v>
      </c>
      <c r="AT8" s="70">
        <f>VLOOKUP($B8,[1]PARAMATRIX!$E$336:$EE$459,AT$2,0)</f>
        <v>205740119.12288573</v>
      </c>
      <c r="AU8" s="239">
        <f>VLOOKUP($B8,[1]PARAMATRIX!$E$336:$EE$459,AU$2,0)</f>
        <v>247757182.92875203</v>
      </c>
      <c r="AV8" s="69">
        <f>VLOOKUP($B8,[1]PARAMATRIX!$E$336:$EE$459,AV$2,0)</f>
        <v>163520641.08965051</v>
      </c>
      <c r="AW8" s="70">
        <f>VLOOKUP($B8,[1]PARAMATRIX!$E$336:$EE$459,AW$2,0)</f>
        <v>205740119.12288573</v>
      </c>
      <c r="AX8" s="239">
        <f>VLOOKUP($B8,[1]PARAMATRIX!$E$336:$EE$459,AX$2,0)</f>
        <v>247757182.92875203</v>
      </c>
      <c r="AY8" s="69">
        <f>VLOOKUP($B8,[1]PARAMATRIX!$E$336:$EE$459,AY$2,0)</f>
        <v>163520641.08965051</v>
      </c>
      <c r="AZ8" s="70">
        <f>VLOOKUP($B8,[1]PARAMATRIX!$E$336:$EE$459,AZ$2,0)</f>
        <v>205740119.12288573</v>
      </c>
      <c r="BA8" s="239">
        <f>VLOOKUP($B8,[1]PARAMATRIX!$E$336:$EE$459,BA$2,0)</f>
        <v>247757182.92875203</v>
      </c>
      <c r="BB8" s="69">
        <f>VLOOKUP($B8,[1]PARAMATRIX!$E$336:$EE$459,BB$2,0)</f>
        <v>150137097.77253124</v>
      </c>
      <c r="BC8" s="70">
        <f>VLOOKUP($B8,[1]PARAMATRIX!$E$336:$EE$459,BC$2,0)</f>
        <v>219206544.35688275</v>
      </c>
      <c r="BD8" s="239">
        <f>VLOOKUP($B8,[1]PARAMATRIX!$E$336:$EE$459,BD$2,0)</f>
        <v>284603982.07249999</v>
      </c>
      <c r="BE8" s="69">
        <f>VLOOKUP($B8,[1]PARAMATRIX!$E$336:$EE$459,BE$2,0)</f>
        <v>67477735.345555559</v>
      </c>
      <c r="BF8" s="70">
        <f>VLOOKUP($B8,[1]PARAMATRIX!$E$336:$EE$459,BF$2,0)</f>
        <v>101706694.20803335</v>
      </c>
      <c r="BG8" s="239">
        <f>VLOOKUP($B8,[1]PARAMATRIX!$E$336:$EE$459,BG$2,0)</f>
        <v>137380884.0122222</v>
      </c>
      <c r="BH8" s="69">
        <f>VLOOKUP($B8,[1]PARAMATRIX!$E$336:$EE$459,BH$2,0)</f>
        <v>1685645326.7217727</v>
      </c>
      <c r="BI8" s="70">
        <f>VLOOKUP($B8,[1]PARAMATRIX!$E$336:$EE$459,BI$2,0)</f>
        <v>2312174757.5682039</v>
      </c>
      <c r="BJ8" s="239">
        <f>VLOOKUP($B8,[1]PARAMATRIX!$E$336:$EE$459,BJ$2,0)</f>
        <v>3026082902.4274931</v>
      </c>
      <c r="BK8" s="69">
        <f>VLOOKUP($B8,[1]PARAMATRIX!$E$336:$EE$459,BK$2,0)</f>
        <v>1685645326.7217727</v>
      </c>
      <c r="BL8" s="70">
        <f>VLOOKUP($B8,[1]PARAMATRIX!$E$336:$EE$459,BL$2,0)</f>
        <v>2312174757.5682039</v>
      </c>
      <c r="BM8" s="239">
        <f>VLOOKUP($B8,[1]PARAMATRIX!$E$336:$EE$459,BM$2,0)</f>
        <v>3026082902.4274931</v>
      </c>
      <c r="BN8" s="69">
        <f>VLOOKUP($B8,[1]PARAMATRIX!$E$336:$EE$459,BN$2,0)</f>
        <v>166706169.71123561</v>
      </c>
      <c r="BO8" s="70">
        <f>VLOOKUP($B8,[1]PARAMATRIX!$E$336:$EE$459,BO$2,0)</f>
        <v>219303591.58540031</v>
      </c>
      <c r="BP8" s="239">
        <f>VLOOKUP($B8,[1]PARAMATRIX!$E$336:$EE$459,BP$2,0)</f>
        <v>258451639.75</v>
      </c>
      <c r="BQ8" s="69">
        <f>VLOOKUP($B8,[1]PARAMATRIX!$E$336:$EE$459,BQ$2,0)</f>
        <v>166706169.71123561</v>
      </c>
      <c r="BR8" s="70">
        <f>VLOOKUP($B8,[1]PARAMATRIX!$E$336:$EE$459,BR$2,0)</f>
        <v>219303591.58540031</v>
      </c>
      <c r="BS8" s="239">
        <f>VLOOKUP($B8,[1]PARAMATRIX!$E$336:$EE$459,BS$2,0)</f>
        <v>258451639.75</v>
      </c>
      <c r="BT8" s="69">
        <f>VLOOKUP($B8,[1]PARAMATRIX!$E$336:$EE$459,BT$2,0)</f>
        <v>66494280.865234435</v>
      </c>
      <c r="BU8" s="70">
        <f>VLOOKUP($B8,[1]PARAMATRIX!$E$336:$EE$459,BU$2,0)</f>
        <v>106309361.0402776</v>
      </c>
      <c r="BV8" s="239">
        <f>VLOOKUP($B8,[1]PARAMATRIX!$E$336:$EE$459,BV$2,0)</f>
        <v>132620032.59475458</v>
      </c>
      <c r="BW8" s="69">
        <f>VLOOKUP($B8,[1]PARAMATRIX!$E$336:$EE$459,BW$2,0)</f>
        <v>66494280.865234435</v>
      </c>
      <c r="BX8" s="70">
        <f>VLOOKUP($B8,[1]PARAMATRIX!$E$336:$EE$459,BX$2,0)</f>
        <v>106309361.0402776</v>
      </c>
      <c r="BY8" s="239">
        <f>VLOOKUP($B8,[1]PARAMATRIX!$E$336:$EE$459,BY$2,0)</f>
        <v>132620032.59475458</v>
      </c>
      <c r="BZ8" s="69">
        <f>VLOOKUP($B8,[1]PARAMATRIX!$E$336:$EE$459,BZ$2,0)</f>
        <v>216819573.4075</v>
      </c>
      <c r="CA8" s="70">
        <f>VLOOKUP($B8,[1]PARAMATRIX!$E$336:$EE$459,CA$2,0)</f>
        <v>288666361.54120004</v>
      </c>
      <c r="CB8" s="239">
        <f>VLOOKUP($B8,[1]PARAMATRIX!$E$336:$EE$459,CB$2,0)</f>
        <v>357154995.19999999</v>
      </c>
      <c r="CC8" s="69">
        <f>VLOOKUP($B8,[1]PARAMATRIX!$E$336:$EE$459,CC$2,0)</f>
        <v>216819573.4075</v>
      </c>
      <c r="CD8" s="70">
        <f>VLOOKUP($B8,[1]PARAMATRIX!$E$336:$EE$459,CD$2,0)</f>
        <v>288666361.54120004</v>
      </c>
      <c r="CE8" s="239">
        <f>VLOOKUP($B8,[1]PARAMATRIX!$E$336:$EE$459,CE$2,0)</f>
        <v>357154995.19999999</v>
      </c>
      <c r="CF8" s="69">
        <f>VLOOKUP($B8,[1]PARAMATRIX!$E$336:$EE$459,CF$2,0)</f>
        <v>184799412.65565977</v>
      </c>
      <c r="CG8" s="70">
        <f>VLOOKUP($B8,[1]PARAMATRIX!$E$336:$EE$459,CG$2,0)</f>
        <v>255518654.85408795</v>
      </c>
      <c r="CH8" s="239">
        <f>VLOOKUP($B8,[1]PARAMATRIX!$E$336:$EE$459,CH$2,0)</f>
        <v>326698889.69849998</v>
      </c>
      <c r="CI8" s="241" t="s">
        <v>339</v>
      </c>
      <c r="CJ8"/>
      <c r="CK8"/>
      <c r="CL8"/>
      <c r="CM8"/>
      <c r="CN8"/>
      <c r="CO8"/>
      <c r="CP8"/>
    </row>
    <row r="9" spans="1:118" ht="15" customHeight="1" thickBot="1" x14ac:dyDescent="0.3">
      <c r="A9">
        <f t="shared" ref="A9" si="3">A8+1</f>
        <v>6</v>
      </c>
      <c r="B9" s="71" t="str">
        <f>'Data Summary'!C25</f>
        <v>2_mCH4</v>
      </c>
      <c r="C9" s="251">
        <f>HLOOKUP(CONCATENATE($C$4,"L"),$F$4:$CH$9,$A9,FALSE)</f>
        <v>0.8226482943855058</v>
      </c>
      <c r="D9" s="251">
        <f>HLOOKUP(CONCATENATE($C$4,"E"),$F$4:$CH$9,$A9,FALSE)</f>
        <v>0.83601141959832537</v>
      </c>
      <c r="E9" s="251">
        <f>HLOOKUP(CONCATENATE($C$4,"H"),$F$4:$CH$9,$A9,FALSE)</f>
        <v>0.84937454481114494</v>
      </c>
      <c r="F9" s="252">
        <f>VLOOKUP($B9,[1]PARAMATRIX!$E$336:$EE$459,F$2,0)</f>
        <v>0.8226482943855058</v>
      </c>
      <c r="G9" s="253">
        <f>VLOOKUP($B9,[1]PARAMATRIX!$E$336:$EE$459,G$2,0)</f>
        <v>0.83601141959832537</v>
      </c>
      <c r="H9" s="254">
        <f>VLOOKUP($B9,[1]PARAMATRIX!$E$336:$EE$459,H$2,0)</f>
        <v>0.84937454481114494</v>
      </c>
      <c r="I9" s="252">
        <f>VLOOKUP($B9,[1]PARAMATRIX!$E$336:$EE$459,I$2,0)</f>
        <v>0.82768479651401572</v>
      </c>
      <c r="J9" s="253">
        <f>VLOOKUP($B9,[1]PARAMATRIX!$E$336:$EE$459,J$2,0)</f>
        <v>0.83541044556386024</v>
      </c>
      <c r="K9" s="255">
        <f>VLOOKUP($B9,[1]PARAMATRIX!$E$336:$EE$459,K$2,0)</f>
        <v>0.84313609461370476</v>
      </c>
      <c r="L9" s="252">
        <f>VLOOKUP($B9,[1]PARAMATRIX!$E$336:$EE$459,L$2,0)</f>
        <v>0.82768479651401572</v>
      </c>
      <c r="M9" s="253">
        <f>VLOOKUP($B9,[1]PARAMATRIX!$E$336:$EE$459,M$2,0)</f>
        <v>0.83541044556386024</v>
      </c>
      <c r="N9" s="255">
        <f>VLOOKUP($B9,[1]PARAMATRIX!$E$336:$EE$459,N$2,0)</f>
        <v>0.84313609461370476</v>
      </c>
      <c r="O9" s="252">
        <f>VLOOKUP($B9,[1]PARAMATRIX!$E$336:$EE$459,O$2,0)</f>
        <v>0.82768479651401572</v>
      </c>
      <c r="P9" s="253">
        <f>VLOOKUP($B9,[1]PARAMATRIX!$E$336:$EE$459,P$2,0)</f>
        <v>0.83541044556386024</v>
      </c>
      <c r="Q9" s="255">
        <f>VLOOKUP($B9,[1]PARAMATRIX!$E$336:$EE$459,Q$2,0)</f>
        <v>0.84313609461370476</v>
      </c>
      <c r="R9" s="252">
        <f>VLOOKUP($B9,[1]PARAMATRIX!$E$336:$EE$459,R$2,0)</f>
        <v>0.81403221260209002</v>
      </c>
      <c r="S9" s="253">
        <f>VLOOKUP($B9,[1]PARAMATRIX!$E$336:$EE$459,S$2,0)</f>
        <v>0.84872900969359011</v>
      </c>
      <c r="T9" s="255">
        <f>VLOOKUP($B9,[1]PARAMATRIX!$E$336:$EE$459,T$2,0)</f>
        <v>0.88373391369638887</v>
      </c>
      <c r="U9" s="252">
        <f>VLOOKUP($B9,[1]PARAMATRIX!$E$336:$EE$459,U$2,0)</f>
        <v>0.81403221260209002</v>
      </c>
      <c r="V9" s="253">
        <f>VLOOKUP($B9,[1]PARAMATRIX!$E$336:$EE$459,V$2,0)</f>
        <v>0.84872900969359011</v>
      </c>
      <c r="W9" s="255">
        <f>VLOOKUP($B9,[1]PARAMATRIX!$E$336:$EE$459,W$2,0)</f>
        <v>0.88373391369638887</v>
      </c>
      <c r="X9" s="252">
        <f>VLOOKUP($B9,[1]PARAMATRIX!$E$336:$EE$459,X$2,0)</f>
        <v>0.81403221260209002</v>
      </c>
      <c r="Y9" s="253">
        <f>VLOOKUP($B9,[1]PARAMATRIX!$E$336:$EE$459,Y$2,0)</f>
        <v>0.84872900969359011</v>
      </c>
      <c r="Z9" s="255">
        <f>VLOOKUP($B9,[1]PARAMATRIX!$E$336:$EE$459,Z$2,0)</f>
        <v>0.88373391369638887</v>
      </c>
      <c r="AA9" s="252">
        <f>VLOOKUP($B9,[1]PARAMATRIX!$E$336:$EE$459,AA$2,0)</f>
        <v>0.73638817152421032</v>
      </c>
      <c r="AB9" s="253">
        <f>VLOOKUP($B9,[1]PARAMATRIX!$E$336:$EE$459,AB$2,0)</f>
        <v>0.78148794877342442</v>
      </c>
      <c r="AC9" s="255">
        <f>VLOOKUP($B9,[1]PARAMATRIX!$E$336:$EE$459,AC$2,0)</f>
        <v>0.82658772602263852</v>
      </c>
      <c r="AD9" s="252">
        <f>VLOOKUP($B9,[1]PARAMATRIX!$E$336:$EE$459,AD$2,0)</f>
        <v>0.73638817152421032</v>
      </c>
      <c r="AE9" s="253">
        <f>VLOOKUP($B9,[1]PARAMATRIX!$E$336:$EE$459,AE$2,0)</f>
        <v>0.78148794877342442</v>
      </c>
      <c r="AF9" s="255">
        <f>VLOOKUP($B9,[1]PARAMATRIX!$E$336:$EE$459,AF$2,0)</f>
        <v>0.82658772602263852</v>
      </c>
      <c r="AG9" s="252">
        <f>VLOOKUP($B9,[1]PARAMATRIX!$E$336:$EE$459,AG$2,0)</f>
        <v>0.73638817152421032</v>
      </c>
      <c r="AH9" s="253">
        <f>VLOOKUP($B9,[1]PARAMATRIX!$E$336:$EE$459,AH$2,0)</f>
        <v>0.78148794877342442</v>
      </c>
      <c r="AI9" s="255">
        <f>VLOOKUP($B9,[1]PARAMATRIX!$E$336:$EE$459,AI$2,0)</f>
        <v>0.82658772602263852</v>
      </c>
      <c r="AJ9" s="252">
        <f>VLOOKUP($B9,[1]PARAMATRIX!$E$336:$EE$459,AJ$2,0)</f>
        <v>0.91208475866117289</v>
      </c>
      <c r="AK9" s="253">
        <f>VLOOKUP($B9,[1]PARAMATRIX!$E$336:$EE$459,AK$2,0)</f>
        <v>0.92039635952959942</v>
      </c>
      <c r="AL9" s="255">
        <f>VLOOKUP($B9,[1]PARAMATRIX!$E$336:$EE$459,AL$2,0)</f>
        <v>0.92870796039802594</v>
      </c>
      <c r="AM9" s="252">
        <f>VLOOKUP($B9,[1]PARAMATRIX!$E$336:$EE$459,AM$2,0)</f>
        <v>0.91208475866117289</v>
      </c>
      <c r="AN9" s="253">
        <f>VLOOKUP($B9,[1]PARAMATRIX!$E$336:$EE$459,AN$2,0)</f>
        <v>0.92039635952959942</v>
      </c>
      <c r="AO9" s="255">
        <f>VLOOKUP($B9,[1]PARAMATRIX!$E$336:$EE$459,AO$2,0)</f>
        <v>0.92870796039802594</v>
      </c>
      <c r="AP9" s="252">
        <f>VLOOKUP($B9,[1]PARAMATRIX!$E$336:$EE$459,AP$2,0)</f>
        <v>0.68658326774853029</v>
      </c>
      <c r="AQ9" s="253">
        <f>VLOOKUP($B9,[1]PARAMATRIX!$E$336:$EE$459,AQ$2,0)</f>
        <v>0.71005104643666217</v>
      </c>
      <c r="AR9" s="255">
        <f>VLOOKUP($B9,[1]PARAMATRIX!$E$336:$EE$459,AR$2,0)</f>
        <v>0.73351882512479405</v>
      </c>
      <c r="AS9" s="252">
        <f>VLOOKUP($B9,[1]PARAMATRIX!$E$336:$EE$459,AS$2,0)</f>
        <v>0.66346009926072425</v>
      </c>
      <c r="AT9" s="253">
        <f>VLOOKUP($B9,[1]PARAMATRIX!$E$336:$EE$459,AT$2,0)</f>
        <v>0.6691495887139155</v>
      </c>
      <c r="AU9" s="255">
        <f>VLOOKUP($B9,[1]PARAMATRIX!$E$336:$EE$459,AU$2,0)</f>
        <v>0.67483907816710675</v>
      </c>
      <c r="AV9" s="252">
        <f>VLOOKUP($B9,[1]PARAMATRIX!$E$336:$EE$459,AV$2,0)</f>
        <v>0.66346009926072425</v>
      </c>
      <c r="AW9" s="253">
        <f>VLOOKUP($B9,[1]PARAMATRIX!$E$336:$EE$459,AW$2,0)</f>
        <v>0.6691495887139155</v>
      </c>
      <c r="AX9" s="255">
        <f>VLOOKUP($B9,[1]PARAMATRIX!$E$336:$EE$459,AX$2,0)</f>
        <v>0.67483907816710675</v>
      </c>
      <c r="AY9" s="252">
        <f>VLOOKUP($B9,[1]PARAMATRIX!$E$336:$EE$459,AY$2,0)</f>
        <v>0.66346009926072425</v>
      </c>
      <c r="AZ9" s="253">
        <f>VLOOKUP($B9,[1]PARAMATRIX!$E$336:$EE$459,AZ$2,0)</f>
        <v>0.6691495887139155</v>
      </c>
      <c r="BA9" s="255">
        <f>VLOOKUP($B9,[1]PARAMATRIX!$E$336:$EE$459,BA$2,0)</f>
        <v>0.67483907816710675</v>
      </c>
      <c r="BB9" s="252">
        <f>VLOOKUP($B9,[1]PARAMATRIX!$E$336:$EE$459,BB$2,0)</f>
        <v>0.65648376269685671</v>
      </c>
      <c r="BC9" s="253">
        <f>VLOOKUP($B9,[1]PARAMATRIX!$E$336:$EE$459,BC$2,0)</f>
        <v>0.70753797765430038</v>
      </c>
      <c r="BD9" s="255">
        <f>VLOOKUP($B9,[1]PARAMATRIX!$E$336:$EE$459,BD$2,0)</f>
        <v>0.75859219261174404</v>
      </c>
      <c r="BE9" s="252">
        <f>VLOOKUP($B9,[1]PARAMATRIX!$E$336:$EE$459,BE$2,0)</f>
        <v>0.58552978920213727</v>
      </c>
      <c r="BF9" s="253">
        <f>VLOOKUP($B9,[1]PARAMATRIX!$E$336:$EE$459,BF$2,0)</f>
        <v>0.61453247661818067</v>
      </c>
      <c r="BG9" s="255">
        <f>VLOOKUP($B9,[1]PARAMATRIX!$E$336:$EE$459,BG$2,0)</f>
        <v>0.64353516403422406</v>
      </c>
      <c r="BH9" s="252">
        <f>VLOOKUP($B9,[1]PARAMATRIX!$E$336:$EE$459,BH$2,0)</f>
        <v>0.67099631080850675</v>
      </c>
      <c r="BI9" s="253">
        <f>VLOOKUP($B9,[1]PARAMATRIX!$E$336:$EE$459,BI$2,0)</f>
        <v>0.68811668046422658</v>
      </c>
      <c r="BJ9" s="255">
        <f>VLOOKUP($B9,[1]PARAMATRIX!$E$336:$EE$459,BJ$2,0)</f>
        <v>0.70523705011994642</v>
      </c>
      <c r="BK9" s="252">
        <f>VLOOKUP($B9,[1]PARAMATRIX!$E$336:$EE$459,BK$2,0)</f>
        <v>0.67099631080850675</v>
      </c>
      <c r="BL9" s="253">
        <f>VLOOKUP($B9,[1]PARAMATRIX!$E$336:$EE$459,BL$2,0)</f>
        <v>0.68811668046422658</v>
      </c>
      <c r="BM9" s="255">
        <f>VLOOKUP($B9,[1]PARAMATRIX!$E$336:$EE$459,BM$2,0)</f>
        <v>0.70523705011994642</v>
      </c>
      <c r="BN9" s="252">
        <f>VLOOKUP($B9,[1]PARAMATRIX!$E$336:$EE$459,BN$2,0)</f>
        <v>0.7464306563796097</v>
      </c>
      <c r="BO9" s="253">
        <f>VLOOKUP($B9,[1]PARAMATRIX!$E$336:$EE$459,BO$2,0)</f>
        <v>0.76563412659363839</v>
      </c>
      <c r="BP9" s="255">
        <f>VLOOKUP($B9,[1]PARAMATRIX!$E$336:$EE$459,BP$2,0)</f>
        <v>0.78483759680766707</v>
      </c>
      <c r="BQ9" s="252">
        <f>VLOOKUP($B9,[1]PARAMATRIX!$E$336:$EE$459,BQ$2,0)</f>
        <v>0.7464306563796097</v>
      </c>
      <c r="BR9" s="253">
        <f>VLOOKUP($B9,[1]PARAMATRIX!$E$336:$EE$459,BR$2,0)</f>
        <v>0.76563412659363839</v>
      </c>
      <c r="BS9" s="255">
        <f>VLOOKUP($B9,[1]PARAMATRIX!$E$336:$EE$459,BS$2,0)</f>
        <v>0.78483759680766707</v>
      </c>
      <c r="BT9" s="252">
        <f>VLOOKUP($B9,[1]PARAMATRIX!$E$336:$EE$459,BT$2,0)</f>
        <v>0.78555376126446008</v>
      </c>
      <c r="BU9" s="253">
        <f>VLOOKUP($B9,[1]PARAMATRIX!$E$336:$EE$459,BU$2,0)</f>
        <v>0.80765738402187037</v>
      </c>
      <c r="BV9" s="255">
        <f>VLOOKUP($B9,[1]PARAMATRIX!$E$336:$EE$459,BV$2,0)</f>
        <v>0.82976100677928066</v>
      </c>
      <c r="BW9" s="252">
        <f>VLOOKUP($B9,[1]PARAMATRIX!$E$336:$EE$459,BW$2,0)</f>
        <v>0.78555376126446008</v>
      </c>
      <c r="BX9" s="253">
        <f>VLOOKUP($B9,[1]PARAMATRIX!$E$336:$EE$459,BX$2,0)</f>
        <v>0.80765738402187037</v>
      </c>
      <c r="BY9" s="255">
        <f>VLOOKUP($B9,[1]PARAMATRIX!$E$336:$EE$459,BY$2,0)</f>
        <v>0.82976100677928066</v>
      </c>
      <c r="BZ9" s="252">
        <f>VLOOKUP($B9,[1]PARAMATRIX!$E$336:$EE$459,BZ$2,0)</f>
        <v>0.70693400964353315</v>
      </c>
      <c r="CA9" s="253">
        <f>VLOOKUP($B9,[1]PARAMATRIX!$E$336:$EE$459,CA$2,0)</f>
        <v>0.71865970693035752</v>
      </c>
      <c r="CB9" s="255">
        <f>VLOOKUP($B9,[1]PARAMATRIX!$E$336:$EE$459,CB$2,0)</f>
        <v>0.7303854042171819</v>
      </c>
      <c r="CC9" s="252">
        <f>VLOOKUP($B9,[1]PARAMATRIX!$E$336:$EE$459,CC$2,0)</f>
        <v>0.70693400964353315</v>
      </c>
      <c r="CD9" s="253">
        <f>VLOOKUP($B9,[1]PARAMATRIX!$E$336:$EE$459,CD$2,0)</f>
        <v>0.71865970693035752</v>
      </c>
      <c r="CE9" s="255">
        <f>VLOOKUP($B9,[1]PARAMATRIX!$E$336:$EE$459,CE$2,0)</f>
        <v>0.7303854042171819</v>
      </c>
      <c r="CF9" s="252">
        <f>VLOOKUP($B9,[1]PARAMATRIX!$E$336:$EE$459,CF$2,0)</f>
        <v>0.62941955387624671</v>
      </c>
      <c r="CG9" s="253">
        <f>VLOOKUP($B9,[1]PARAMATRIX!$E$336:$EE$459,CG$2,0)</f>
        <v>0.66116268224404862</v>
      </c>
      <c r="CH9" s="255">
        <f>VLOOKUP($B9,[1]PARAMATRIX!$E$336:$EE$459,CH$2,0)</f>
        <v>0.69290581061185053</v>
      </c>
      <c r="CI9" s="241" t="s">
        <v>340</v>
      </c>
      <c r="CJ9"/>
      <c r="CK9"/>
      <c r="CL9"/>
      <c r="CM9"/>
      <c r="CN9"/>
      <c r="CO9"/>
      <c r="CP9"/>
    </row>
    <row r="10" spans="1:118" ht="15" customHeight="1" x14ac:dyDescent="0.25">
      <c r="CJ10"/>
      <c r="CK10"/>
      <c r="CL10" s="231"/>
      <c r="CM10" s="231"/>
      <c r="CN10" s="231"/>
      <c r="CO10" s="231"/>
      <c r="CP10" s="231"/>
    </row>
    <row r="11" spans="1:118" ht="15" customHeight="1" x14ac:dyDescent="0.25"/>
    <row r="12" spans="1:118" ht="15" customHeight="1" x14ac:dyDescent="0.25"/>
    <row r="13" spans="1:118" ht="15" customHeight="1" x14ac:dyDescent="0.25"/>
    <row r="14" spans="1:118" ht="15" customHeight="1" x14ac:dyDescent="0.25">
      <c r="F14">
        <v>1</v>
      </c>
      <c r="G14">
        <v>1</v>
      </c>
      <c r="H14">
        <v>1</v>
      </c>
      <c r="I14">
        <f t="shared" ref="I14:AN14" si="4">F14+1</f>
        <v>2</v>
      </c>
      <c r="J14">
        <f t="shared" si="4"/>
        <v>2</v>
      </c>
      <c r="K14">
        <f t="shared" si="4"/>
        <v>2</v>
      </c>
      <c r="L14">
        <f t="shared" si="4"/>
        <v>3</v>
      </c>
      <c r="M14">
        <f t="shared" si="4"/>
        <v>3</v>
      </c>
      <c r="N14">
        <f t="shared" si="4"/>
        <v>3</v>
      </c>
      <c r="O14">
        <f t="shared" si="4"/>
        <v>4</v>
      </c>
      <c r="P14">
        <f t="shared" si="4"/>
        <v>4</v>
      </c>
      <c r="Q14">
        <f t="shared" si="4"/>
        <v>4</v>
      </c>
      <c r="R14">
        <f t="shared" si="4"/>
        <v>5</v>
      </c>
      <c r="S14">
        <f t="shared" si="4"/>
        <v>5</v>
      </c>
      <c r="T14">
        <f t="shared" si="4"/>
        <v>5</v>
      </c>
      <c r="U14">
        <f t="shared" si="4"/>
        <v>6</v>
      </c>
      <c r="V14">
        <f t="shared" si="4"/>
        <v>6</v>
      </c>
      <c r="W14">
        <f t="shared" si="4"/>
        <v>6</v>
      </c>
      <c r="X14">
        <f t="shared" si="4"/>
        <v>7</v>
      </c>
      <c r="Y14">
        <f t="shared" si="4"/>
        <v>7</v>
      </c>
      <c r="Z14">
        <f t="shared" si="4"/>
        <v>7</v>
      </c>
      <c r="AA14">
        <f t="shared" si="4"/>
        <v>8</v>
      </c>
      <c r="AB14">
        <f t="shared" si="4"/>
        <v>8</v>
      </c>
      <c r="AC14">
        <f t="shared" si="4"/>
        <v>8</v>
      </c>
      <c r="AD14">
        <f t="shared" si="4"/>
        <v>9</v>
      </c>
      <c r="AE14">
        <f t="shared" si="4"/>
        <v>9</v>
      </c>
      <c r="AF14">
        <f t="shared" si="4"/>
        <v>9</v>
      </c>
      <c r="AG14">
        <f t="shared" si="4"/>
        <v>10</v>
      </c>
      <c r="AH14">
        <f t="shared" si="4"/>
        <v>10</v>
      </c>
      <c r="AI14">
        <f t="shared" si="4"/>
        <v>10</v>
      </c>
      <c r="AJ14">
        <f t="shared" si="4"/>
        <v>11</v>
      </c>
      <c r="AK14">
        <f t="shared" si="4"/>
        <v>11</v>
      </c>
      <c r="AL14">
        <f t="shared" si="4"/>
        <v>11</v>
      </c>
      <c r="AM14">
        <f t="shared" si="4"/>
        <v>12</v>
      </c>
      <c r="AN14">
        <f t="shared" si="4"/>
        <v>12</v>
      </c>
      <c r="AO14">
        <f t="shared" ref="AO14:BT14" si="5">AL14+1</f>
        <v>12</v>
      </c>
      <c r="AP14">
        <f t="shared" si="5"/>
        <v>13</v>
      </c>
      <c r="AQ14">
        <f t="shared" si="5"/>
        <v>13</v>
      </c>
      <c r="AR14">
        <f t="shared" si="5"/>
        <v>13</v>
      </c>
      <c r="AS14">
        <f t="shared" si="5"/>
        <v>14</v>
      </c>
      <c r="AT14">
        <f t="shared" si="5"/>
        <v>14</v>
      </c>
      <c r="AU14">
        <f t="shared" si="5"/>
        <v>14</v>
      </c>
      <c r="AV14">
        <f t="shared" si="5"/>
        <v>15</v>
      </c>
      <c r="AW14">
        <f t="shared" si="5"/>
        <v>15</v>
      </c>
      <c r="AX14">
        <f t="shared" si="5"/>
        <v>15</v>
      </c>
      <c r="AY14">
        <f t="shared" si="5"/>
        <v>16</v>
      </c>
      <c r="AZ14">
        <f t="shared" si="5"/>
        <v>16</v>
      </c>
      <c r="BA14">
        <f t="shared" si="5"/>
        <v>16</v>
      </c>
      <c r="BB14">
        <f t="shared" si="5"/>
        <v>17</v>
      </c>
      <c r="BC14">
        <f t="shared" si="5"/>
        <v>17</v>
      </c>
      <c r="BD14">
        <f t="shared" si="5"/>
        <v>17</v>
      </c>
      <c r="BE14">
        <f t="shared" si="5"/>
        <v>18</v>
      </c>
      <c r="BF14">
        <f t="shared" si="5"/>
        <v>18</v>
      </c>
      <c r="BG14">
        <f t="shared" si="5"/>
        <v>18</v>
      </c>
      <c r="BH14">
        <f t="shared" si="5"/>
        <v>19</v>
      </c>
      <c r="BI14">
        <f t="shared" si="5"/>
        <v>19</v>
      </c>
      <c r="BJ14">
        <f t="shared" si="5"/>
        <v>19</v>
      </c>
      <c r="BK14">
        <f t="shared" si="5"/>
        <v>20</v>
      </c>
      <c r="BL14">
        <f t="shared" si="5"/>
        <v>20</v>
      </c>
      <c r="BM14">
        <f t="shared" si="5"/>
        <v>20</v>
      </c>
      <c r="BN14">
        <f t="shared" si="5"/>
        <v>21</v>
      </c>
      <c r="BO14">
        <f t="shared" si="5"/>
        <v>21</v>
      </c>
      <c r="BP14">
        <f t="shared" si="5"/>
        <v>21</v>
      </c>
      <c r="BQ14">
        <f t="shared" si="5"/>
        <v>22</v>
      </c>
      <c r="BR14">
        <f t="shared" si="5"/>
        <v>22</v>
      </c>
      <c r="BS14">
        <f t="shared" si="5"/>
        <v>22</v>
      </c>
      <c r="BT14">
        <f t="shared" si="5"/>
        <v>23</v>
      </c>
      <c r="BU14">
        <f t="shared" ref="BU14:CH14" si="6">BR14+1</f>
        <v>23</v>
      </c>
      <c r="BV14">
        <f t="shared" si="6"/>
        <v>23</v>
      </c>
      <c r="BW14">
        <f t="shared" si="6"/>
        <v>24</v>
      </c>
      <c r="BX14">
        <f t="shared" si="6"/>
        <v>24</v>
      </c>
      <c r="BY14">
        <f t="shared" si="6"/>
        <v>24</v>
      </c>
      <c r="BZ14">
        <f t="shared" si="6"/>
        <v>25</v>
      </c>
      <c r="CA14">
        <f t="shared" si="6"/>
        <v>25</v>
      </c>
      <c r="CB14">
        <f t="shared" si="6"/>
        <v>25</v>
      </c>
      <c r="CC14">
        <f t="shared" si="6"/>
        <v>26</v>
      </c>
      <c r="CD14">
        <f t="shared" si="6"/>
        <v>26</v>
      </c>
      <c r="CE14">
        <f t="shared" si="6"/>
        <v>26</v>
      </c>
      <c r="CF14">
        <f t="shared" si="6"/>
        <v>27</v>
      </c>
      <c r="CG14">
        <f t="shared" si="6"/>
        <v>27</v>
      </c>
      <c r="CH14">
        <f t="shared" si="6"/>
        <v>27</v>
      </c>
    </row>
    <row r="15" spans="1:118" ht="18.75" x14ac:dyDescent="0.3">
      <c r="B15" s="72" t="s">
        <v>114</v>
      </c>
      <c r="F15" t="s">
        <v>310</v>
      </c>
      <c r="G15" t="s">
        <v>311</v>
      </c>
      <c r="H15" t="s">
        <v>312</v>
      </c>
      <c r="I15" t="s">
        <v>310</v>
      </c>
      <c r="J15" t="s">
        <v>311</v>
      </c>
      <c r="K15" t="s">
        <v>312</v>
      </c>
      <c r="L15" t="s">
        <v>310</v>
      </c>
      <c r="M15" t="s">
        <v>311</v>
      </c>
      <c r="N15" t="s">
        <v>312</v>
      </c>
      <c r="O15" t="s">
        <v>310</v>
      </c>
      <c r="P15" t="s">
        <v>311</v>
      </c>
      <c r="Q15" t="s">
        <v>312</v>
      </c>
      <c r="R15" t="s">
        <v>310</v>
      </c>
      <c r="S15" t="s">
        <v>311</v>
      </c>
      <c r="T15" t="s">
        <v>312</v>
      </c>
      <c r="U15" t="s">
        <v>310</v>
      </c>
      <c r="V15" t="s">
        <v>311</v>
      </c>
      <c r="W15" t="s">
        <v>312</v>
      </c>
      <c r="X15" t="s">
        <v>310</v>
      </c>
      <c r="Y15" t="s">
        <v>311</v>
      </c>
      <c r="Z15" t="s">
        <v>312</v>
      </c>
      <c r="AA15" t="s">
        <v>310</v>
      </c>
      <c r="AB15" t="s">
        <v>311</v>
      </c>
      <c r="AC15" t="s">
        <v>312</v>
      </c>
      <c r="AD15" t="s">
        <v>310</v>
      </c>
      <c r="AE15" t="s">
        <v>311</v>
      </c>
      <c r="AF15" t="s">
        <v>312</v>
      </c>
      <c r="AG15" t="s">
        <v>310</v>
      </c>
      <c r="AH15" t="s">
        <v>311</v>
      </c>
      <c r="AI15" t="s">
        <v>312</v>
      </c>
      <c r="AJ15" t="s">
        <v>310</v>
      </c>
      <c r="AK15" t="s">
        <v>311</v>
      </c>
      <c r="AL15" t="s">
        <v>312</v>
      </c>
      <c r="AM15" t="s">
        <v>310</v>
      </c>
      <c r="AN15" t="s">
        <v>311</v>
      </c>
      <c r="AO15" t="s">
        <v>312</v>
      </c>
      <c r="AP15" t="s">
        <v>310</v>
      </c>
      <c r="AQ15" t="s">
        <v>311</v>
      </c>
      <c r="AR15" t="s">
        <v>312</v>
      </c>
      <c r="AS15" t="s">
        <v>310</v>
      </c>
      <c r="AT15" t="s">
        <v>311</v>
      </c>
      <c r="AU15" t="s">
        <v>312</v>
      </c>
      <c r="AV15" t="s">
        <v>310</v>
      </c>
      <c r="AW15" t="s">
        <v>311</v>
      </c>
      <c r="AX15" t="s">
        <v>312</v>
      </c>
      <c r="AY15" t="s">
        <v>310</v>
      </c>
      <c r="AZ15" t="s">
        <v>311</v>
      </c>
      <c r="BA15" t="s">
        <v>312</v>
      </c>
      <c r="BB15" t="s">
        <v>310</v>
      </c>
      <c r="BC15" t="s">
        <v>311</v>
      </c>
      <c r="BD15" t="s">
        <v>312</v>
      </c>
      <c r="BE15" t="s">
        <v>310</v>
      </c>
      <c r="BF15" t="s">
        <v>311</v>
      </c>
      <c r="BG15" t="s">
        <v>312</v>
      </c>
      <c r="BH15" t="s">
        <v>310</v>
      </c>
      <c r="BI15" t="s">
        <v>311</v>
      </c>
      <c r="BJ15" t="s">
        <v>312</v>
      </c>
      <c r="BK15" t="s">
        <v>310</v>
      </c>
      <c r="BL15" t="s">
        <v>311</v>
      </c>
      <c r="BM15" t="s">
        <v>312</v>
      </c>
      <c r="BN15" t="s">
        <v>310</v>
      </c>
      <c r="BO15" t="s">
        <v>311</v>
      </c>
      <c r="BP15" t="s">
        <v>312</v>
      </c>
      <c r="BQ15" t="s">
        <v>310</v>
      </c>
      <c r="BR15" t="s">
        <v>311</v>
      </c>
      <c r="BS15" t="s">
        <v>312</v>
      </c>
      <c r="BT15" t="s">
        <v>310</v>
      </c>
      <c r="BU15" t="s">
        <v>311</v>
      </c>
      <c r="BV15" t="s">
        <v>312</v>
      </c>
      <c r="BW15" t="s">
        <v>310</v>
      </c>
      <c r="BX15" t="s">
        <v>311</v>
      </c>
      <c r="BY15" t="s">
        <v>312</v>
      </c>
      <c r="BZ15" t="s">
        <v>310</v>
      </c>
      <c r="CA15" t="s">
        <v>311</v>
      </c>
      <c r="CB15" t="s">
        <v>312</v>
      </c>
      <c r="CC15" t="s">
        <v>310</v>
      </c>
      <c r="CD15" t="s">
        <v>311</v>
      </c>
      <c r="CE15" t="s">
        <v>312</v>
      </c>
      <c r="CF15" t="s">
        <v>310</v>
      </c>
      <c r="CG15" t="s">
        <v>311</v>
      </c>
      <c r="CH15" t="s">
        <v>312</v>
      </c>
    </row>
    <row r="16" spans="1:118" x14ac:dyDescent="0.25">
      <c r="B16" s="73" t="s">
        <v>112</v>
      </c>
      <c r="C16" s="324" t="s">
        <v>9</v>
      </c>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row>
    <row r="17" spans="2:87" ht="30" customHeight="1" x14ac:dyDescent="0.25">
      <c r="B17" s="74">
        <v>1</v>
      </c>
      <c r="C17" s="317" t="s">
        <v>358</v>
      </c>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F17" s="317"/>
      <c r="CG17" s="317"/>
      <c r="CH17" s="317"/>
      <c r="CI17" s="317"/>
    </row>
    <row r="18" spans="2:87" ht="30" customHeight="1" x14ac:dyDescent="0.25">
      <c r="B18" s="74">
        <v>2</v>
      </c>
      <c r="C18" s="317" t="s">
        <v>359</v>
      </c>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c r="CA18" s="317"/>
      <c r="CB18" s="317"/>
      <c r="CC18" s="317"/>
      <c r="CD18" s="317"/>
      <c r="CE18" s="317"/>
      <c r="CF18" s="317"/>
      <c r="CG18" s="317"/>
      <c r="CH18" s="317"/>
      <c r="CI18" s="317"/>
    </row>
    <row r="19" spans="2:87" ht="30" customHeight="1" x14ac:dyDescent="0.25">
      <c r="B19" s="75">
        <f>B18+1</f>
        <v>3</v>
      </c>
      <c r="C19" s="317" t="s">
        <v>360</v>
      </c>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17"/>
      <c r="CA19" s="317"/>
      <c r="CB19" s="317"/>
      <c r="CC19" s="317"/>
      <c r="CD19" s="317"/>
      <c r="CE19" s="317"/>
      <c r="CF19" s="317"/>
      <c r="CG19" s="317"/>
      <c r="CH19" s="317"/>
      <c r="CI19" s="317"/>
    </row>
    <row r="20" spans="2:87" ht="30" customHeight="1" x14ac:dyDescent="0.25">
      <c r="B20" s="75">
        <f t="shared" ref="B20:B43" si="7">B19+1</f>
        <v>4</v>
      </c>
      <c r="C20" s="317" t="s">
        <v>361</v>
      </c>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c r="BW20" s="317"/>
      <c r="BX20" s="317"/>
      <c r="BY20" s="317"/>
      <c r="BZ20" s="317"/>
      <c r="CA20" s="317"/>
      <c r="CB20" s="317"/>
      <c r="CC20" s="317"/>
      <c r="CD20" s="317"/>
      <c r="CE20" s="317"/>
      <c r="CF20" s="317"/>
      <c r="CG20" s="317"/>
      <c r="CH20" s="317"/>
      <c r="CI20" s="317"/>
    </row>
    <row r="21" spans="2:87" ht="30" customHeight="1" x14ac:dyDescent="0.25">
      <c r="B21" s="75">
        <f t="shared" si="7"/>
        <v>5</v>
      </c>
      <c r="C21" s="317" t="s">
        <v>362</v>
      </c>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7"/>
      <c r="BN21" s="317"/>
      <c r="BO21" s="317"/>
      <c r="BP21" s="317"/>
      <c r="BQ21" s="317"/>
      <c r="BR21" s="317"/>
      <c r="BS21" s="317"/>
      <c r="BT21" s="317"/>
      <c r="BU21" s="317"/>
      <c r="BV21" s="317"/>
      <c r="BW21" s="317"/>
      <c r="BX21" s="317"/>
      <c r="BY21" s="317"/>
      <c r="BZ21" s="317"/>
      <c r="CA21" s="317"/>
      <c r="CB21" s="317"/>
      <c r="CC21" s="317"/>
      <c r="CD21" s="317"/>
      <c r="CE21" s="317"/>
      <c r="CF21" s="317"/>
      <c r="CG21" s="317"/>
      <c r="CH21" s="317"/>
      <c r="CI21" s="317"/>
    </row>
    <row r="22" spans="2:87" ht="30" customHeight="1" x14ac:dyDescent="0.25">
      <c r="B22" s="75">
        <f t="shared" si="7"/>
        <v>6</v>
      </c>
      <c r="C22" s="317" t="s">
        <v>363</v>
      </c>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17"/>
      <c r="BS22" s="317"/>
      <c r="BT22" s="317"/>
      <c r="BU22" s="317"/>
      <c r="BV22" s="317"/>
      <c r="BW22" s="317"/>
      <c r="BX22" s="317"/>
      <c r="BY22" s="317"/>
      <c r="BZ22" s="317"/>
      <c r="CA22" s="317"/>
      <c r="CB22" s="317"/>
      <c r="CC22" s="317"/>
      <c r="CD22" s="317"/>
      <c r="CE22" s="317"/>
      <c r="CF22" s="317"/>
      <c r="CG22" s="317"/>
      <c r="CH22" s="317"/>
      <c r="CI22" s="317"/>
    </row>
    <row r="23" spans="2:87" ht="30" customHeight="1" x14ac:dyDescent="0.25">
      <c r="B23" s="75">
        <f t="shared" si="7"/>
        <v>7</v>
      </c>
      <c r="C23" s="317" t="s">
        <v>364</v>
      </c>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17"/>
      <c r="BS23" s="317"/>
      <c r="BT23" s="317"/>
      <c r="BU23" s="317"/>
      <c r="BV23" s="317"/>
      <c r="BW23" s="317"/>
      <c r="BX23" s="317"/>
      <c r="BY23" s="317"/>
      <c r="BZ23" s="317"/>
      <c r="CA23" s="317"/>
      <c r="CB23" s="317"/>
      <c r="CC23" s="317"/>
      <c r="CD23" s="317"/>
      <c r="CE23" s="317"/>
      <c r="CF23" s="317"/>
      <c r="CG23" s="317"/>
      <c r="CH23" s="317"/>
      <c r="CI23" s="317"/>
    </row>
    <row r="24" spans="2:87" ht="30" customHeight="1" x14ac:dyDescent="0.25">
      <c r="B24" s="75">
        <f t="shared" si="7"/>
        <v>8</v>
      </c>
      <c r="C24" s="317" t="s">
        <v>365</v>
      </c>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7"/>
      <c r="BV24" s="317"/>
      <c r="BW24" s="317"/>
      <c r="BX24" s="317"/>
      <c r="BY24" s="317"/>
      <c r="BZ24" s="317"/>
      <c r="CA24" s="317"/>
      <c r="CB24" s="317"/>
      <c r="CC24" s="317"/>
      <c r="CD24" s="317"/>
      <c r="CE24" s="317"/>
      <c r="CF24" s="317"/>
      <c r="CG24" s="317"/>
      <c r="CH24" s="317"/>
      <c r="CI24" s="317"/>
    </row>
    <row r="25" spans="2:87" ht="30" customHeight="1" x14ac:dyDescent="0.25">
      <c r="B25" s="75">
        <f t="shared" si="7"/>
        <v>9</v>
      </c>
      <c r="C25" s="317" t="s">
        <v>366</v>
      </c>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c r="BW25" s="317"/>
      <c r="BX25" s="317"/>
      <c r="BY25" s="317"/>
      <c r="BZ25" s="317"/>
      <c r="CA25" s="317"/>
      <c r="CB25" s="317"/>
      <c r="CC25" s="317"/>
      <c r="CD25" s="317"/>
      <c r="CE25" s="317"/>
      <c r="CF25" s="317"/>
      <c r="CG25" s="317"/>
      <c r="CH25" s="317"/>
      <c r="CI25" s="317"/>
    </row>
    <row r="26" spans="2:87" ht="30" customHeight="1" x14ac:dyDescent="0.25">
      <c r="B26" s="75">
        <f t="shared" si="7"/>
        <v>10</v>
      </c>
      <c r="C26" s="317" t="s">
        <v>367</v>
      </c>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7"/>
      <c r="AZ26" s="317"/>
      <c r="BA26" s="317"/>
      <c r="BB26" s="317"/>
      <c r="BC26" s="317"/>
      <c r="BD26" s="317"/>
      <c r="BE26" s="317"/>
      <c r="BF26" s="317"/>
      <c r="BG26" s="317"/>
      <c r="BH26" s="317"/>
      <c r="BI26" s="317"/>
      <c r="BJ26" s="317"/>
      <c r="BK26" s="317"/>
      <c r="BL26" s="317"/>
      <c r="BM26" s="317"/>
      <c r="BN26" s="317"/>
      <c r="BO26" s="317"/>
      <c r="BP26" s="317"/>
      <c r="BQ26" s="317"/>
      <c r="BR26" s="317"/>
      <c r="BS26" s="317"/>
      <c r="BT26" s="317"/>
      <c r="BU26" s="317"/>
      <c r="BV26" s="317"/>
      <c r="BW26" s="317"/>
      <c r="BX26" s="317"/>
      <c r="BY26" s="317"/>
      <c r="BZ26" s="317"/>
      <c r="CA26" s="317"/>
      <c r="CB26" s="317"/>
      <c r="CC26" s="317"/>
      <c r="CD26" s="317"/>
      <c r="CE26" s="317"/>
      <c r="CF26" s="317"/>
      <c r="CG26" s="317"/>
      <c r="CH26" s="317"/>
      <c r="CI26" s="317"/>
    </row>
    <row r="27" spans="2:87" ht="30" customHeight="1" x14ac:dyDescent="0.25">
      <c r="B27" s="75">
        <f t="shared" si="7"/>
        <v>11</v>
      </c>
      <c r="C27" s="317" t="s">
        <v>368</v>
      </c>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317"/>
      <c r="BB27" s="317"/>
      <c r="BC27" s="317"/>
      <c r="BD27" s="317"/>
      <c r="BE27" s="317"/>
      <c r="BF27" s="317"/>
      <c r="BG27" s="317"/>
      <c r="BH27" s="317"/>
      <c r="BI27" s="317"/>
      <c r="BJ27" s="317"/>
      <c r="BK27" s="317"/>
      <c r="BL27" s="317"/>
      <c r="BM27" s="317"/>
      <c r="BN27" s="317"/>
      <c r="BO27" s="317"/>
      <c r="BP27" s="317"/>
      <c r="BQ27" s="317"/>
      <c r="BR27" s="317"/>
      <c r="BS27" s="317"/>
      <c r="BT27" s="317"/>
      <c r="BU27" s="317"/>
      <c r="BV27" s="317"/>
      <c r="BW27" s="317"/>
      <c r="BX27" s="317"/>
      <c r="BY27" s="317"/>
      <c r="BZ27" s="317"/>
      <c r="CA27" s="317"/>
      <c r="CB27" s="317"/>
      <c r="CC27" s="317"/>
      <c r="CD27" s="317"/>
      <c r="CE27" s="317"/>
      <c r="CF27" s="317"/>
      <c r="CG27" s="317"/>
      <c r="CH27" s="317"/>
      <c r="CI27" s="317"/>
    </row>
    <row r="28" spans="2:87" ht="30" customHeight="1" x14ac:dyDescent="0.25">
      <c r="B28" s="75">
        <f t="shared" si="7"/>
        <v>12</v>
      </c>
      <c r="C28" s="317" t="s">
        <v>369</v>
      </c>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317"/>
      <c r="BG28" s="317"/>
      <c r="BH28" s="317"/>
      <c r="BI28" s="317"/>
      <c r="BJ28" s="317"/>
      <c r="BK28" s="317"/>
      <c r="BL28" s="317"/>
      <c r="BM28" s="317"/>
      <c r="BN28" s="317"/>
      <c r="BO28" s="317"/>
      <c r="BP28" s="317"/>
      <c r="BQ28" s="317"/>
      <c r="BR28" s="317"/>
      <c r="BS28" s="317"/>
      <c r="BT28" s="317"/>
      <c r="BU28" s="317"/>
      <c r="BV28" s="317"/>
      <c r="BW28" s="317"/>
      <c r="BX28" s="317"/>
      <c r="BY28" s="317"/>
      <c r="BZ28" s="317"/>
      <c r="CA28" s="317"/>
      <c r="CB28" s="317"/>
      <c r="CC28" s="317"/>
      <c r="CD28" s="317"/>
      <c r="CE28" s="317"/>
      <c r="CF28" s="317"/>
      <c r="CG28" s="317"/>
      <c r="CH28" s="317"/>
      <c r="CI28" s="317"/>
    </row>
    <row r="29" spans="2:87" ht="30" customHeight="1" x14ac:dyDescent="0.25">
      <c r="B29" s="75">
        <f t="shared" si="7"/>
        <v>13</v>
      </c>
      <c r="C29" s="317" t="s">
        <v>370</v>
      </c>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17"/>
      <c r="BS29" s="317"/>
      <c r="BT29" s="317"/>
      <c r="BU29" s="317"/>
      <c r="BV29" s="317"/>
      <c r="BW29" s="317"/>
      <c r="BX29" s="317"/>
      <c r="BY29" s="317"/>
      <c r="BZ29" s="317"/>
      <c r="CA29" s="317"/>
      <c r="CB29" s="317"/>
      <c r="CC29" s="317"/>
      <c r="CD29" s="317"/>
      <c r="CE29" s="317"/>
      <c r="CF29" s="317"/>
      <c r="CG29" s="317"/>
      <c r="CH29" s="317"/>
      <c r="CI29" s="317"/>
    </row>
    <row r="30" spans="2:87" ht="30" customHeight="1" x14ac:dyDescent="0.25">
      <c r="B30" s="75">
        <f t="shared" si="7"/>
        <v>14</v>
      </c>
      <c r="C30" s="317" t="s">
        <v>371</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c r="CA30" s="317"/>
      <c r="CB30" s="317"/>
      <c r="CC30" s="317"/>
      <c r="CD30" s="317"/>
      <c r="CE30" s="317"/>
      <c r="CF30" s="317"/>
      <c r="CG30" s="317"/>
      <c r="CH30" s="317"/>
      <c r="CI30" s="317"/>
    </row>
    <row r="31" spans="2:87" ht="30" customHeight="1" x14ac:dyDescent="0.25">
      <c r="B31" s="75">
        <f t="shared" si="7"/>
        <v>15</v>
      </c>
      <c r="C31" s="317" t="s">
        <v>372</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7"/>
      <c r="BW31" s="317"/>
      <c r="BX31" s="317"/>
      <c r="BY31" s="317"/>
      <c r="BZ31" s="317"/>
      <c r="CA31" s="317"/>
      <c r="CB31" s="317"/>
      <c r="CC31" s="317"/>
      <c r="CD31" s="317"/>
      <c r="CE31" s="317"/>
      <c r="CF31" s="317"/>
      <c r="CG31" s="317"/>
      <c r="CH31" s="317"/>
      <c r="CI31" s="317"/>
    </row>
    <row r="32" spans="2:87" ht="30" customHeight="1" x14ac:dyDescent="0.25">
      <c r="B32" s="75">
        <f t="shared" si="7"/>
        <v>16</v>
      </c>
      <c r="C32" s="317" t="s">
        <v>373</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S32" s="317"/>
      <c r="BT32" s="317"/>
      <c r="BU32" s="317"/>
      <c r="BV32" s="317"/>
      <c r="BW32" s="317"/>
      <c r="BX32" s="317"/>
      <c r="BY32" s="317"/>
      <c r="BZ32" s="317"/>
      <c r="CA32" s="317"/>
      <c r="CB32" s="317"/>
      <c r="CC32" s="317"/>
      <c r="CD32" s="317"/>
      <c r="CE32" s="317"/>
      <c r="CF32" s="317"/>
      <c r="CG32" s="317"/>
      <c r="CH32" s="317"/>
      <c r="CI32" s="317"/>
    </row>
    <row r="33" spans="2:87" ht="30" customHeight="1" x14ac:dyDescent="0.25">
      <c r="B33" s="75">
        <f t="shared" si="7"/>
        <v>17</v>
      </c>
      <c r="C33" s="317" t="s">
        <v>374</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7"/>
      <c r="BW33" s="317"/>
      <c r="BX33" s="317"/>
      <c r="BY33" s="317"/>
      <c r="BZ33" s="317"/>
      <c r="CA33" s="317"/>
      <c r="CB33" s="317"/>
      <c r="CC33" s="317"/>
      <c r="CD33" s="317"/>
      <c r="CE33" s="317"/>
      <c r="CF33" s="317"/>
      <c r="CG33" s="317"/>
      <c r="CH33" s="317"/>
      <c r="CI33" s="317"/>
    </row>
    <row r="34" spans="2:87" ht="30" customHeight="1" x14ac:dyDescent="0.25">
      <c r="B34" s="75">
        <f t="shared" si="7"/>
        <v>18</v>
      </c>
      <c r="C34" s="317" t="s">
        <v>375</v>
      </c>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c r="BU34" s="317"/>
      <c r="BV34" s="317"/>
      <c r="BW34" s="317"/>
      <c r="BX34" s="317"/>
      <c r="BY34" s="317"/>
      <c r="BZ34" s="317"/>
      <c r="CA34" s="317"/>
      <c r="CB34" s="317"/>
      <c r="CC34" s="317"/>
      <c r="CD34" s="317"/>
      <c r="CE34" s="317"/>
      <c r="CF34" s="317"/>
      <c r="CG34" s="317"/>
      <c r="CH34" s="317"/>
      <c r="CI34" s="317"/>
    </row>
    <row r="35" spans="2:87" ht="30" customHeight="1" x14ac:dyDescent="0.25">
      <c r="B35" s="75">
        <f t="shared" si="7"/>
        <v>19</v>
      </c>
      <c r="C35" s="317" t="s">
        <v>376</v>
      </c>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7"/>
      <c r="CE35" s="317"/>
      <c r="CF35" s="317"/>
      <c r="CG35" s="317"/>
      <c r="CH35" s="317"/>
      <c r="CI35" s="317"/>
    </row>
    <row r="36" spans="2:87" ht="30" customHeight="1" x14ac:dyDescent="0.25">
      <c r="B36" s="75">
        <f t="shared" si="7"/>
        <v>20</v>
      </c>
      <c r="C36" s="317" t="s">
        <v>377</v>
      </c>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7"/>
      <c r="CE36" s="317"/>
      <c r="CF36" s="317"/>
      <c r="CG36" s="317"/>
      <c r="CH36" s="317"/>
      <c r="CI36" s="317"/>
    </row>
    <row r="37" spans="2:87" ht="30" customHeight="1" x14ac:dyDescent="0.25">
      <c r="B37" s="75">
        <f t="shared" si="7"/>
        <v>21</v>
      </c>
      <c r="C37" s="317" t="s">
        <v>378</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row>
    <row r="38" spans="2:87" ht="30" customHeight="1" x14ac:dyDescent="0.25">
      <c r="B38" s="75">
        <f t="shared" si="7"/>
        <v>22</v>
      </c>
      <c r="C38" s="317" t="s">
        <v>379</v>
      </c>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7"/>
      <c r="BW38" s="317"/>
      <c r="BX38" s="317"/>
      <c r="BY38" s="317"/>
      <c r="BZ38" s="317"/>
      <c r="CA38" s="317"/>
      <c r="CB38" s="317"/>
      <c r="CC38" s="317"/>
      <c r="CD38" s="317"/>
      <c r="CE38" s="317"/>
      <c r="CF38" s="317"/>
      <c r="CG38" s="317"/>
      <c r="CH38" s="317"/>
      <c r="CI38" s="317"/>
    </row>
    <row r="39" spans="2:87" ht="30" customHeight="1" x14ac:dyDescent="0.25">
      <c r="B39" s="75">
        <f t="shared" si="7"/>
        <v>23</v>
      </c>
      <c r="C39" s="317" t="s">
        <v>380</v>
      </c>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7"/>
      <c r="BR39" s="317"/>
      <c r="BS39" s="317"/>
      <c r="BT39" s="317"/>
      <c r="BU39" s="317"/>
      <c r="BV39" s="317"/>
      <c r="BW39" s="317"/>
      <c r="BX39" s="317"/>
      <c r="BY39" s="317"/>
      <c r="BZ39" s="317"/>
      <c r="CA39" s="317"/>
      <c r="CB39" s="317"/>
      <c r="CC39" s="317"/>
      <c r="CD39" s="317"/>
      <c r="CE39" s="317"/>
      <c r="CF39" s="317"/>
      <c r="CG39" s="317"/>
      <c r="CH39" s="317"/>
      <c r="CI39" s="317"/>
    </row>
    <row r="40" spans="2:87" ht="30" customHeight="1" x14ac:dyDescent="0.25">
      <c r="B40" s="75">
        <f t="shared" si="7"/>
        <v>24</v>
      </c>
      <c r="C40" s="317" t="s">
        <v>381</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7"/>
      <c r="BR40" s="317"/>
      <c r="BS40" s="317"/>
      <c r="BT40" s="317"/>
      <c r="BU40" s="317"/>
      <c r="BV40" s="317"/>
      <c r="BW40" s="317"/>
      <c r="BX40" s="317"/>
      <c r="BY40" s="317"/>
      <c r="BZ40" s="317"/>
      <c r="CA40" s="317"/>
      <c r="CB40" s="317"/>
      <c r="CC40" s="317"/>
      <c r="CD40" s="317"/>
      <c r="CE40" s="317"/>
      <c r="CF40" s="317"/>
      <c r="CG40" s="317"/>
      <c r="CH40" s="317"/>
      <c r="CI40" s="317"/>
    </row>
    <row r="41" spans="2:87" ht="30" customHeight="1" x14ac:dyDescent="0.25">
      <c r="B41" s="75">
        <f t="shared" si="7"/>
        <v>25</v>
      </c>
      <c r="C41" s="317" t="s">
        <v>382</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row>
    <row r="42" spans="2:87" ht="30" customHeight="1" x14ac:dyDescent="0.25">
      <c r="B42" s="75">
        <f t="shared" si="7"/>
        <v>26</v>
      </c>
      <c r="C42" s="317" t="s">
        <v>383</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7"/>
      <c r="BR42" s="317"/>
      <c r="BS42" s="317"/>
      <c r="BT42" s="317"/>
      <c r="BU42" s="317"/>
      <c r="BV42" s="317"/>
      <c r="BW42" s="317"/>
      <c r="BX42" s="317"/>
      <c r="BY42" s="317"/>
      <c r="BZ42" s="317"/>
      <c r="CA42" s="317"/>
      <c r="CB42" s="317"/>
      <c r="CC42" s="317"/>
      <c r="CD42" s="317"/>
      <c r="CE42" s="317"/>
      <c r="CF42" s="317"/>
      <c r="CG42" s="317"/>
      <c r="CH42" s="317"/>
      <c r="CI42" s="317"/>
    </row>
    <row r="43" spans="2:87" ht="30" customHeight="1" x14ac:dyDescent="0.25">
      <c r="B43" s="75">
        <f t="shared" si="7"/>
        <v>27</v>
      </c>
      <c r="C43" s="317" t="s">
        <v>384</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7"/>
      <c r="BR43" s="317"/>
      <c r="BS43" s="317"/>
      <c r="BT43" s="317"/>
      <c r="BU43" s="317"/>
      <c r="BV43" s="317"/>
      <c r="BW43" s="317"/>
      <c r="BX43" s="317"/>
      <c r="BY43" s="317"/>
      <c r="BZ43" s="317"/>
      <c r="CA43" s="317"/>
      <c r="CB43" s="317"/>
      <c r="CC43" s="317"/>
      <c r="CD43" s="317"/>
      <c r="CE43" s="317"/>
      <c r="CF43" s="317"/>
      <c r="CG43" s="317"/>
      <c r="CH43" s="317"/>
      <c r="CI43" s="317"/>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C43:CI43"/>
    <mergeCell ref="C32:CI32"/>
    <mergeCell ref="C33:CI33"/>
    <mergeCell ref="C34:CI34"/>
    <mergeCell ref="C35:CI35"/>
    <mergeCell ref="C36:CI36"/>
    <mergeCell ref="C37:CI37"/>
    <mergeCell ref="C38:CI38"/>
    <mergeCell ref="C39:CI39"/>
    <mergeCell ref="C40:CI40"/>
    <mergeCell ref="C41:CI41"/>
    <mergeCell ref="C42:CI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J60"/>
  <sheetViews>
    <sheetView zoomScaleNormal="100" workbookViewId="0">
      <pane xSplit="1" topLeftCell="B1" activePane="topRight" state="frozen"/>
      <selection activeCell="D16" sqref="D16:M16"/>
      <selection pane="topRight" activeCell="B15" sqref="B15"/>
    </sheetView>
  </sheetViews>
  <sheetFormatPr defaultColWidth="36.85546875" defaultRowHeight="12.75" customHeight="1" x14ac:dyDescent="0.25"/>
  <cols>
    <col min="1" max="1" width="18.5703125" style="135" customWidth="1"/>
    <col min="2" max="9" width="31.42578125" style="134" customWidth="1"/>
    <col min="10" max="26" width="36.85546875" style="134" customWidth="1"/>
    <col min="27" max="27" width="37" style="134" customWidth="1"/>
    <col min="28" max="34" width="36.85546875" style="134" customWidth="1"/>
    <col min="35" max="43" width="36.85546875" style="135" customWidth="1"/>
    <col min="44" max="44" width="37.140625" style="135" customWidth="1"/>
    <col min="45" max="46" width="36.85546875" style="135" customWidth="1"/>
    <col min="47" max="47" width="36.5703125" style="135" customWidth="1"/>
    <col min="48" max="49" width="36.85546875" style="135" customWidth="1"/>
    <col min="50" max="50" width="36.5703125" style="135" customWidth="1"/>
    <col min="51" max="51" width="37" style="135" customWidth="1"/>
    <col min="52" max="70" width="36.85546875" style="135" customWidth="1"/>
    <col min="71" max="71" width="37" style="135" customWidth="1"/>
    <col min="72" max="89" width="36.85546875" style="135" customWidth="1"/>
    <col min="90" max="90" width="36.5703125" style="135" customWidth="1"/>
    <col min="91" max="103" width="36.85546875" style="135" customWidth="1"/>
    <col min="104" max="104" width="36.5703125" style="135" customWidth="1"/>
    <col min="105" max="107" width="36.85546875" style="135" customWidth="1"/>
    <col min="108" max="108" width="36.5703125" style="135" customWidth="1"/>
    <col min="109" max="116" width="36.85546875" style="135" customWidth="1"/>
    <col min="117" max="117" width="36.5703125" style="135" customWidth="1"/>
    <col min="118" max="255" width="36.85546875" style="135"/>
    <col min="256" max="256" width="18.5703125" style="135" customWidth="1"/>
    <col min="257" max="265" width="31.42578125" style="135" customWidth="1"/>
    <col min="266" max="282" width="36.85546875" style="135" customWidth="1"/>
    <col min="283" max="283" width="37" style="135" customWidth="1"/>
    <col min="284" max="299" width="36.85546875" style="135" customWidth="1"/>
    <col min="300" max="300" width="37.140625" style="135" customWidth="1"/>
    <col min="301" max="302" width="36.85546875" style="135" customWidth="1"/>
    <col min="303" max="303" width="36.5703125" style="135" customWidth="1"/>
    <col min="304" max="305" width="36.85546875" style="135" customWidth="1"/>
    <col min="306" max="306" width="36.5703125" style="135" customWidth="1"/>
    <col min="307" max="307" width="37" style="135" customWidth="1"/>
    <col min="308" max="326" width="36.85546875" style="135" customWidth="1"/>
    <col min="327" max="327" width="37" style="135" customWidth="1"/>
    <col min="328" max="345" width="36.85546875" style="135" customWidth="1"/>
    <col min="346" max="346" width="36.5703125" style="135" customWidth="1"/>
    <col min="347" max="359" width="36.85546875" style="135" customWidth="1"/>
    <col min="360" max="360" width="36.5703125" style="135" customWidth="1"/>
    <col min="361" max="363" width="36.85546875" style="135" customWidth="1"/>
    <col min="364" max="364" width="36.5703125" style="135" customWidth="1"/>
    <col min="365" max="372" width="36.85546875" style="135" customWidth="1"/>
    <col min="373" max="373" width="36.5703125" style="135" customWidth="1"/>
    <col min="374" max="511" width="36.85546875" style="135"/>
    <col min="512" max="512" width="18.5703125" style="135" customWidth="1"/>
    <col min="513" max="521" width="31.42578125" style="135" customWidth="1"/>
    <col min="522" max="538" width="36.85546875" style="135" customWidth="1"/>
    <col min="539" max="539" width="37" style="135" customWidth="1"/>
    <col min="540" max="555" width="36.85546875" style="135" customWidth="1"/>
    <col min="556" max="556" width="37.140625" style="135" customWidth="1"/>
    <col min="557" max="558" width="36.85546875" style="135" customWidth="1"/>
    <col min="559" max="559" width="36.5703125" style="135" customWidth="1"/>
    <col min="560" max="561" width="36.85546875" style="135" customWidth="1"/>
    <col min="562" max="562" width="36.5703125" style="135" customWidth="1"/>
    <col min="563" max="563" width="37" style="135" customWidth="1"/>
    <col min="564" max="582" width="36.85546875" style="135" customWidth="1"/>
    <col min="583" max="583" width="37" style="135" customWidth="1"/>
    <col min="584" max="601" width="36.85546875" style="135" customWidth="1"/>
    <col min="602" max="602" width="36.5703125" style="135" customWidth="1"/>
    <col min="603" max="615" width="36.85546875" style="135" customWidth="1"/>
    <col min="616" max="616" width="36.5703125" style="135" customWidth="1"/>
    <col min="617" max="619" width="36.85546875" style="135" customWidth="1"/>
    <col min="620" max="620" width="36.5703125" style="135" customWidth="1"/>
    <col min="621" max="628" width="36.85546875" style="135" customWidth="1"/>
    <col min="629" max="629" width="36.5703125" style="135" customWidth="1"/>
    <col min="630" max="767" width="36.85546875" style="135"/>
    <col min="768" max="768" width="18.5703125" style="135" customWidth="1"/>
    <col min="769" max="777" width="31.42578125" style="135" customWidth="1"/>
    <col min="778" max="794" width="36.85546875" style="135" customWidth="1"/>
    <col min="795" max="795" width="37" style="135" customWidth="1"/>
    <col min="796" max="811" width="36.85546875" style="135" customWidth="1"/>
    <col min="812" max="812" width="37.140625" style="135" customWidth="1"/>
    <col min="813" max="814" width="36.85546875" style="135" customWidth="1"/>
    <col min="815" max="815" width="36.5703125" style="135" customWidth="1"/>
    <col min="816" max="817" width="36.85546875" style="135" customWidth="1"/>
    <col min="818" max="818" width="36.5703125" style="135" customWidth="1"/>
    <col min="819" max="819" width="37" style="135" customWidth="1"/>
    <col min="820" max="838" width="36.85546875" style="135" customWidth="1"/>
    <col min="839" max="839" width="37" style="135" customWidth="1"/>
    <col min="840" max="857" width="36.85546875" style="135" customWidth="1"/>
    <col min="858" max="858" width="36.5703125" style="135" customWidth="1"/>
    <col min="859" max="871" width="36.85546875" style="135" customWidth="1"/>
    <col min="872" max="872" width="36.5703125" style="135" customWidth="1"/>
    <col min="873" max="875" width="36.85546875" style="135" customWidth="1"/>
    <col min="876" max="876" width="36.5703125" style="135" customWidth="1"/>
    <col min="877" max="884" width="36.85546875" style="135" customWidth="1"/>
    <col min="885" max="885" width="36.5703125" style="135" customWidth="1"/>
    <col min="886" max="1023" width="36.85546875" style="135"/>
    <col min="1024" max="1024" width="18.5703125" style="135" customWidth="1"/>
    <col min="1025" max="1033" width="31.42578125" style="135" customWidth="1"/>
    <col min="1034" max="1050" width="36.85546875" style="135" customWidth="1"/>
    <col min="1051" max="1051" width="37" style="135" customWidth="1"/>
    <col min="1052" max="1067" width="36.85546875" style="135" customWidth="1"/>
    <col min="1068" max="1068" width="37.140625" style="135" customWidth="1"/>
    <col min="1069" max="1070" width="36.85546875" style="135" customWidth="1"/>
    <col min="1071" max="1071" width="36.5703125" style="135" customWidth="1"/>
    <col min="1072" max="1073" width="36.85546875" style="135" customWidth="1"/>
    <col min="1074" max="1074" width="36.5703125" style="135" customWidth="1"/>
    <col min="1075" max="1075" width="37" style="135" customWidth="1"/>
    <col min="1076" max="1094" width="36.85546875" style="135" customWidth="1"/>
    <col min="1095" max="1095" width="37" style="135" customWidth="1"/>
    <col min="1096" max="1113" width="36.85546875" style="135" customWidth="1"/>
    <col min="1114" max="1114" width="36.5703125" style="135" customWidth="1"/>
    <col min="1115" max="1127" width="36.85546875" style="135" customWidth="1"/>
    <col min="1128" max="1128" width="36.5703125" style="135" customWidth="1"/>
    <col min="1129" max="1131" width="36.85546875" style="135" customWidth="1"/>
    <col min="1132" max="1132" width="36.5703125" style="135" customWidth="1"/>
    <col min="1133" max="1140" width="36.85546875" style="135" customWidth="1"/>
    <col min="1141" max="1141" width="36.5703125" style="135" customWidth="1"/>
    <col min="1142" max="1279" width="36.85546875" style="135"/>
    <col min="1280" max="1280" width="18.5703125" style="135" customWidth="1"/>
    <col min="1281" max="1289" width="31.42578125" style="135" customWidth="1"/>
    <col min="1290" max="1306" width="36.85546875" style="135" customWidth="1"/>
    <col min="1307" max="1307" width="37" style="135" customWidth="1"/>
    <col min="1308" max="1323" width="36.85546875" style="135" customWidth="1"/>
    <col min="1324" max="1324" width="37.140625" style="135" customWidth="1"/>
    <col min="1325" max="1326" width="36.85546875" style="135" customWidth="1"/>
    <col min="1327" max="1327" width="36.5703125" style="135" customWidth="1"/>
    <col min="1328" max="1329" width="36.85546875" style="135" customWidth="1"/>
    <col min="1330" max="1330" width="36.5703125" style="135" customWidth="1"/>
    <col min="1331" max="1331" width="37" style="135" customWidth="1"/>
    <col min="1332" max="1350" width="36.85546875" style="135" customWidth="1"/>
    <col min="1351" max="1351" width="37" style="135" customWidth="1"/>
    <col min="1352" max="1369" width="36.85546875" style="135" customWidth="1"/>
    <col min="1370" max="1370" width="36.5703125" style="135" customWidth="1"/>
    <col min="1371" max="1383" width="36.85546875" style="135" customWidth="1"/>
    <col min="1384" max="1384" width="36.5703125" style="135" customWidth="1"/>
    <col min="1385" max="1387" width="36.85546875" style="135" customWidth="1"/>
    <col min="1388" max="1388" width="36.5703125" style="135" customWidth="1"/>
    <col min="1389" max="1396" width="36.85546875" style="135" customWidth="1"/>
    <col min="1397" max="1397" width="36.5703125" style="135" customWidth="1"/>
    <col min="1398" max="1535" width="36.85546875" style="135"/>
    <col min="1536" max="1536" width="18.5703125" style="135" customWidth="1"/>
    <col min="1537" max="1545" width="31.42578125" style="135" customWidth="1"/>
    <col min="1546" max="1562" width="36.85546875" style="135" customWidth="1"/>
    <col min="1563" max="1563" width="37" style="135" customWidth="1"/>
    <col min="1564" max="1579" width="36.85546875" style="135" customWidth="1"/>
    <col min="1580" max="1580" width="37.140625" style="135" customWidth="1"/>
    <col min="1581" max="1582" width="36.85546875" style="135" customWidth="1"/>
    <col min="1583" max="1583" width="36.5703125" style="135" customWidth="1"/>
    <col min="1584" max="1585" width="36.85546875" style="135" customWidth="1"/>
    <col min="1586" max="1586" width="36.5703125" style="135" customWidth="1"/>
    <col min="1587" max="1587" width="37" style="135" customWidth="1"/>
    <col min="1588" max="1606" width="36.85546875" style="135" customWidth="1"/>
    <col min="1607" max="1607" width="37" style="135" customWidth="1"/>
    <col min="1608" max="1625" width="36.85546875" style="135" customWidth="1"/>
    <col min="1626" max="1626" width="36.5703125" style="135" customWidth="1"/>
    <col min="1627" max="1639" width="36.85546875" style="135" customWidth="1"/>
    <col min="1640" max="1640" width="36.5703125" style="135" customWidth="1"/>
    <col min="1641" max="1643" width="36.85546875" style="135" customWidth="1"/>
    <col min="1644" max="1644" width="36.5703125" style="135" customWidth="1"/>
    <col min="1645" max="1652" width="36.85546875" style="135" customWidth="1"/>
    <col min="1653" max="1653" width="36.5703125" style="135" customWidth="1"/>
    <col min="1654" max="1791" width="36.85546875" style="135"/>
    <col min="1792" max="1792" width="18.5703125" style="135" customWidth="1"/>
    <col min="1793" max="1801" width="31.42578125" style="135" customWidth="1"/>
    <col min="1802" max="1818" width="36.85546875" style="135" customWidth="1"/>
    <col min="1819" max="1819" width="37" style="135" customWidth="1"/>
    <col min="1820" max="1835" width="36.85546875" style="135" customWidth="1"/>
    <col min="1836" max="1836" width="37.140625" style="135" customWidth="1"/>
    <col min="1837" max="1838" width="36.85546875" style="135" customWidth="1"/>
    <col min="1839" max="1839" width="36.5703125" style="135" customWidth="1"/>
    <col min="1840" max="1841" width="36.85546875" style="135" customWidth="1"/>
    <col min="1842" max="1842" width="36.5703125" style="135" customWidth="1"/>
    <col min="1843" max="1843" width="37" style="135" customWidth="1"/>
    <col min="1844" max="1862" width="36.85546875" style="135" customWidth="1"/>
    <col min="1863" max="1863" width="37" style="135" customWidth="1"/>
    <col min="1864" max="1881" width="36.85546875" style="135" customWidth="1"/>
    <col min="1882" max="1882" width="36.5703125" style="135" customWidth="1"/>
    <col min="1883" max="1895" width="36.85546875" style="135" customWidth="1"/>
    <col min="1896" max="1896" width="36.5703125" style="135" customWidth="1"/>
    <col min="1897" max="1899" width="36.85546875" style="135" customWidth="1"/>
    <col min="1900" max="1900" width="36.5703125" style="135" customWidth="1"/>
    <col min="1901" max="1908" width="36.85546875" style="135" customWidth="1"/>
    <col min="1909" max="1909" width="36.5703125" style="135" customWidth="1"/>
    <col min="1910" max="2047" width="36.85546875" style="135"/>
    <col min="2048" max="2048" width="18.5703125" style="135" customWidth="1"/>
    <col min="2049" max="2057" width="31.42578125" style="135" customWidth="1"/>
    <col min="2058" max="2074" width="36.85546875" style="135" customWidth="1"/>
    <col min="2075" max="2075" width="37" style="135" customWidth="1"/>
    <col min="2076" max="2091" width="36.85546875" style="135" customWidth="1"/>
    <col min="2092" max="2092" width="37.140625" style="135" customWidth="1"/>
    <col min="2093" max="2094" width="36.85546875" style="135" customWidth="1"/>
    <col min="2095" max="2095" width="36.5703125" style="135" customWidth="1"/>
    <col min="2096" max="2097" width="36.85546875" style="135" customWidth="1"/>
    <col min="2098" max="2098" width="36.5703125" style="135" customWidth="1"/>
    <col min="2099" max="2099" width="37" style="135" customWidth="1"/>
    <col min="2100" max="2118" width="36.85546875" style="135" customWidth="1"/>
    <col min="2119" max="2119" width="37" style="135" customWidth="1"/>
    <col min="2120" max="2137" width="36.85546875" style="135" customWidth="1"/>
    <col min="2138" max="2138" width="36.5703125" style="135" customWidth="1"/>
    <col min="2139" max="2151" width="36.85546875" style="135" customWidth="1"/>
    <col min="2152" max="2152" width="36.5703125" style="135" customWidth="1"/>
    <col min="2153" max="2155" width="36.85546875" style="135" customWidth="1"/>
    <col min="2156" max="2156" width="36.5703125" style="135" customWidth="1"/>
    <col min="2157" max="2164" width="36.85546875" style="135" customWidth="1"/>
    <col min="2165" max="2165" width="36.5703125" style="135" customWidth="1"/>
    <col min="2166" max="2303" width="36.85546875" style="135"/>
    <col min="2304" max="2304" width="18.5703125" style="135" customWidth="1"/>
    <col min="2305" max="2313" width="31.42578125" style="135" customWidth="1"/>
    <col min="2314" max="2330" width="36.85546875" style="135" customWidth="1"/>
    <col min="2331" max="2331" width="37" style="135" customWidth="1"/>
    <col min="2332" max="2347" width="36.85546875" style="135" customWidth="1"/>
    <col min="2348" max="2348" width="37.140625" style="135" customWidth="1"/>
    <col min="2349" max="2350" width="36.85546875" style="135" customWidth="1"/>
    <col min="2351" max="2351" width="36.5703125" style="135" customWidth="1"/>
    <col min="2352" max="2353" width="36.85546875" style="135" customWidth="1"/>
    <col min="2354" max="2354" width="36.5703125" style="135" customWidth="1"/>
    <col min="2355" max="2355" width="37" style="135" customWidth="1"/>
    <col min="2356" max="2374" width="36.85546875" style="135" customWidth="1"/>
    <col min="2375" max="2375" width="37" style="135" customWidth="1"/>
    <col min="2376" max="2393" width="36.85546875" style="135" customWidth="1"/>
    <col min="2394" max="2394" width="36.5703125" style="135" customWidth="1"/>
    <col min="2395" max="2407" width="36.85546875" style="135" customWidth="1"/>
    <col min="2408" max="2408" width="36.5703125" style="135" customWidth="1"/>
    <col min="2409" max="2411" width="36.85546875" style="135" customWidth="1"/>
    <col min="2412" max="2412" width="36.5703125" style="135" customWidth="1"/>
    <col min="2413" max="2420" width="36.85546875" style="135" customWidth="1"/>
    <col min="2421" max="2421" width="36.5703125" style="135" customWidth="1"/>
    <col min="2422" max="2559" width="36.85546875" style="135"/>
    <col min="2560" max="2560" width="18.5703125" style="135" customWidth="1"/>
    <col min="2561" max="2569" width="31.42578125" style="135" customWidth="1"/>
    <col min="2570" max="2586" width="36.85546875" style="135" customWidth="1"/>
    <col min="2587" max="2587" width="37" style="135" customWidth="1"/>
    <col min="2588" max="2603" width="36.85546875" style="135" customWidth="1"/>
    <col min="2604" max="2604" width="37.140625" style="135" customWidth="1"/>
    <col min="2605" max="2606" width="36.85546875" style="135" customWidth="1"/>
    <col min="2607" max="2607" width="36.5703125" style="135" customWidth="1"/>
    <col min="2608" max="2609" width="36.85546875" style="135" customWidth="1"/>
    <col min="2610" max="2610" width="36.5703125" style="135" customWidth="1"/>
    <col min="2611" max="2611" width="37" style="135" customWidth="1"/>
    <col min="2612" max="2630" width="36.85546875" style="135" customWidth="1"/>
    <col min="2631" max="2631" width="37" style="135" customWidth="1"/>
    <col min="2632" max="2649" width="36.85546875" style="135" customWidth="1"/>
    <col min="2650" max="2650" width="36.5703125" style="135" customWidth="1"/>
    <col min="2651" max="2663" width="36.85546875" style="135" customWidth="1"/>
    <col min="2664" max="2664" width="36.5703125" style="135" customWidth="1"/>
    <col min="2665" max="2667" width="36.85546875" style="135" customWidth="1"/>
    <col min="2668" max="2668" width="36.5703125" style="135" customWidth="1"/>
    <col min="2669" max="2676" width="36.85546875" style="135" customWidth="1"/>
    <col min="2677" max="2677" width="36.5703125" style="135" customWidth="1"/>
    <col min="2678" max="2815" width="36.85546875" style="135"/>
    <col min="2816" max="2816" width="18.5703125" style="135" customWidth="1"/>
    <col min="2817" max="2825" width="31.42578125" style="135" customWidth="1"/>
    <col min="2826" max="2842" width="36.85546875" style="135" customWidth="1"/>
    <col min="2843" max="2843" width="37" style="135" customWidth="1"/>
    <col min="2844" max="2859" width="36.85546875" style="135" customWidth="1"/>
    <col min="2860" max="2860" width="37.140625" style="135" customWidth="1"/>
    <col min="2861" max="2862" width="36.85546875" style="135" customWidth="1"/>
    <col min="2863" max="2863" width="36.5703125" style="135" customWidth="1"/>
    <col min="2864" max="2865" width="36.85546875" style="135" customWidth="1"/>
    <col min="2866" max="2866" width="36.5703125" style="135" customWidth="1"/>
    <col min="2867" max="2867" width="37" style="135" customWidth="1"/>
    <col min="2868" max="2886" width="36.85546875" style="135" customWidth="1"/>
    <col min="2887" max="2887" width="37" style="135" customWidth="1"/>
    <col min="2888" max="2905" width="36.85546875" style="135" customWidth="1"/>
    <col min="2906" max="2906" width="36.5703125" style="135" customWidth="1"/>
    <col min="2907" max="2919" width="36.85546875" style="135" customWidth="1"/>
    <col min="2920" max="2920" width="36.5703125" style="135" customWidth="1"/>
    <col min="2921" max="2923" width="36.85546875" style="135" customWidth="1"/>
    <col min="2924" max="2924" width="36.5703125" style="135" customWidth="1"/>
    <col min="2925" max="2932" width="36.85546875" style="135" customWidth="1"/>
    <col min="2933" max="2933" width="36.5703125" style="135" customWidth="1"/>
    <col min="2934" max="3071" width="36.85546875" style="135"/>
    <col min="3072" max="3072" width="18.5703125" style="135" customWidth="1"/>
    <col min="3073" max="3081" width="31.42578125" style="135" customWidth="1"/>
    <col min="3082" max="3098" width="36.85546875" style="135" customWidth="1"/>
    <col min="3099" max="3099" width="37" style="135" customWidth="1"/>
    <col min="3100" max="3115" width="36.85546875" style="135" customWidth="1"/>
    <col min="3116" max="3116" width="37.140625" style="135" customWidth="1"/>
    <col min="3117" max="3118" width="36.85546875" style="135" customWidth="1"/>
    <col min="3119" max="3119" width="36.5703125" style="135" customWidth="1"/>
    <col min="3120" max="3121" width="36.85546875" style="135" customWidth="1"/>
    <col min="3122" max="3122" width="36.5703125" style="135" customWidth="1"/>
    <col min="3123" max="3123" width="37" style="135" customWidth="1"/>
    <col min="3124" max="3142" width="36.85546875" style="135" customWidth="1"/>
    <col min="3143" max="3143" width="37" style="135" customWidth="1"/>
    <col min="3144" max="3161" width="36.85546875" style="135" customWidth="1"/>
    <col min="3162" max="3162" width="36.5703125" style="135" customWidth="1"/>
    <col min="3163" max="3175" width="36.85546875" style="135" customWidth="1"/>
    <col min="3176" max="3176" width="36.5703125" style="135" customWidth="1"/>
    <col min="3177" max="3179" width="36.85546875" style="135" customWidth="1"/>
    <col min="3180" max="3180" width="36.5703125" style="135" customWidth="1"/>
    <col min="3181" max="3188" width="36.85546875" style="135" customWidth="1"/>
    <col min="3189" max="3189" width="36.5703125" style="135" customWidth="1"/>
    <col min="3190" max="3327" width="36.85546875" style="135"/>
    <col min="3328" max="3328" width="18.5703125" style="135" customWidth="1"/>
    <col min="3329" max="3337" width="31.42578125" style="135" customWidth="1"/>
    <col min="3338" max="3354" width="36.85546875" style="135" customWidth="1"/>
    <col min="3355" max="3355" width="37" style="135" customWidth="1"/>
    <col min="3356" max="3371" width="36.85546875" style="135" customWidth="1"/>
    <col min="3372" max="3372" width="37.140625" style="135" customWidth="1"/>
    <col min="3373" max="3374" width="36.85546875" style="135" customWidth="1"/>
    <col min="3375" max="3375" width="36.5703125" style="135" customWidth="1"/>
    <col min="3376" max="3377" width="36.85546875" style="135" customWidth="1"/>
    <col min="3378" max="3378" width="36.5703125" style="135" customWidth="1"/>
    <col min="3379" max="3379" width="37" style="135" customWidth="1"/>
    <col min="3380" max="3398" width="36.85546875" style="135" customWidth="1"/>
    <col min="3399" max="3399" width="37" style="135" customWidth="1"/>
    <col min="3400" max="3417" width="36.85546875" style="135" customWidth="1"/>
    <col min="3418" max="3418" width="36.5703125" style="135" customWidth="1"/>
    <col min="3419" max="3431" width="36.85546875" style="135" customWidth="1"/>
    <col min="3432" max="3432" width="36.5703125" style="135" customWidth="1"/>
    <col min="3433" max="3435" width="36.85546875" style="135" customWidth="1"/>
    <col min="3436" max="3436" width="36.5703125" style="135" customWidth="1"/>
    <col min="3437" max="3444" width="36.85546875" style="135" customWidth="1"/>
    <col min="3445" max="3445" width="36.5703125" style="135" customWidth="1"/>
    <col min="3446" max="3583" width="36.85546875" style="135"/>
    <col min="3584" max="3584" width="18.5703125" style="135" customWidth="1"/>
    <col min="3585" max="3593" width="31.42578125" style="135" customWidth="1"/>
    <col min="3594" max="3610" width="36.85546875" style="135" customWidth="1"/>
    <col min="3611" max="3611" width="37" style="135" customWidth="1"/>
    <col min="3612" max="3627" width="36.85546875" style="135" customWidth="1"/>
    <col min="3628" max="3628" width="37.140625" style="135" customWidth="1"/>
    <col min="3629" max="3630" width="36.85546875" style="135" customWidth="1"/>
    <col min="3631" max="3631" width="36.5703125" style="135" customWidth="1"/>
    <col min="3632" max="3633" width="36.85546875" style="135" customWidth="1"/>
    <col min="3634" max="3634" width="36.5703125" style="135" customWidth="1"/>
    <col min="3635" max="3635" width="37" style="135" customWidth="1"/>
    <col min="3636" max="3654" width="36.85546875" style="135" customWidth="1"/>
    <col min="3655" max="3655" width="37" style="135" customWidth="1"/>
    <col min="3656" max="3673" width="36.85546875" style="135" customWidth="1"/>
    <col min="3674" max="3674" width="36.5703125" style="135" customWidth="1"/>
    <col min="3675" max="3687" width="36.85546875" style="135" customWidth="1"/>
    <col min="3688" max="3688" width="36.5703125" style="135" customWidth="1"/>
    <col min="3689" max="3691" width="36.85546875" style="135" customWidth="1"/>
    <col min="3692" max="3692" width="36.5703125" style="135" customWidth="1"/>
    <col min="3693" max="3700" width="36.85546875" style="135" customWidth="1"/>
    <col min="3701" max="3701" width="36.5703125" style="135" customWidth="1"/>
    <col min="3702" max="3839" width="36.85546875" style="135"/>
    <col min="3840" max="3840" width="18.5703125" style="135" customWidth="1"/>
    <col min="3841" max="3849" width="31.42578125" style="135" customWidth="1"/>
    <col min="3850" max="3866" width="36.85546875" style="135" customWidth="1"/>
    <col min="3867" max="3867" width="37" style="135" customWidth="1"/>
    <col min="3868" max="3883" width="36.85546875" style="135" customWidth="1"/>
    <col min="3884" max="3884" width="37.140625" style="135" customWidth="1"/>
    <col min="3885" max="3886" width="36.85546875" style="135" customWidth="1"/>
    <col min="3887" max="3887" width="36.5703125" style="135" customWidth="1"/>
    <col min="3888" max="3889" width="36.85546875" style="135" customWidth="1"/>
    <col min="3890" max="3890" width="36.5703125" style="135" customWidth="1"/>
    <col min="3891" max="3891" width="37" style="135" customWidth="1"/>
    <col min="3892" max="3910" width="36.85546875" style="135" customWidth="1"/>
    <col min="3911" max="3911" width="37" style="135" customWidth="1"/>
    <col min="3912" max="3929" width="36.85546875" style="135" customWidth="1"/>
    <col min="3930" max="3930" width="36.5703125" style="135" customWidth="1"/>
    <col min="3931" max="3943" width="36.85546875" style="135" customWidth="1"/>
    <col min="3944" max="3944" width="36.5703125" style="135" customWidth="1"/>
    <col min="3945" max="3947" width="36.85546875" style="135" customWidth="1"/>
    <col min="3948" max="3948" width="36.5703125" style="135" customWidth="1"/>
    <col min="3949" max="3956" width="36.85546875" style="135" customWidth="1"/>
    <col min="3957" max="3957" width="36.5703125" style="135" customWidth="1"/>
    <col min="3958" max="4095" width="36.85546875" style="135"/>
    <col min="4096" max="4096" width="18.5703125" style="135" customWidth="1"/>
    <col min="4097" max="4105" width="31.42578125" style="135" customWidth="1"/>
    <col min="4106" max="4122" width="36.85546875" style="135" customWidth="1"/>
    <col min="4123" max="4123" width="37" style="135" customWidth="1"/>
    <col min="4124" max="4139" width="36.85546875" style="135" customWidth="1"/>
    <col min="4140" max="4140" width="37.140625" style="135" customWidth="1"/>
    <col min="4141" max="4142" width="36.85546875" style="135" customWidth="1"/>
    <col min="4143" max="4143" width="36.5703125" style="135" customWidth="1"/>
    <col min="4144" max="4145" width="36.85546875" style="135" customWidth="1"/>
    <col min="4146" max="4146" width="36.5703125" style="135" customWidth="1"/>
    <col min="4147" max="4147" width="37" style="135" customWidth="1"/>
    <col min="4148" max="4166" width="36.85546875" style="135" customWidth="1"/>
    <col min="4167" max="4167" width="37" style="135" customWidth="1"/>
    <col min="4168" max="4185" width="36.85546875" style="135" customWidth="1"/>
    <col min="4186" max="4186" width="36.5703125" style="135" customWidth="1"/>
    <col min="4187" max="4199" width="36.85546875" style="135" customWidth="1"/>
    <col min="4200" max="4200" width="36.5703125" style="135" customWidth="1"/>
    <col min="4201" max="4203" width="36.85546875" style="135" customWidth="1"/>
    <col min="4204" max="4204" width="36.5703125" style="135" customWidth="1"/>
    <col min="4205" max="4212" width="36.85546875" style="135" customWidth="1"/>
    <col min="4213" max="4213" width="36.5703125" style="135" customWidth="1"/>
    <col min="4214" max="4351" width="36.85546875" style="135"/>
    <col min="4352" max="4352" width="18.5703125" style="135" customWidth="1"/>
    <col min="4353" max="4361" width="31.42578125" style="135" customWidth="1"/>
    <col min="4362" max="4378" width="36.85546875" style="135" customWidth="1"/>
    <col min="4379" max="4379" width="37" style="135" customWidth="1"/>
    <col min="4380" max="4395" width="36.85546875" style="135" customWidth="1"/>
    <col min="4396" max="4396" width="37.140625" style="135" customWidth="1"/>
    <col min="4397" max="4398" width="36.85546875" style="135" customWidth="1"/>
    <col min="4399" max="4399" width="36.5703125" style="135" customWidth="1"/>
    <col min="4400" max="4401" width="36.85546875" style="135" customWidth="1"/>
    <col min="4402" max="4402" width="36.5703125" style="135" customWidth="1"/>
    <col min="4403" max="4403" width="37" style="135" customWidth="1"/>
    <col min="4404" max="4422" width="36.85546875" style="135" customWidth="1"/>
    <col min="4423" max="4423" width="37" style="135" customWidth="1"/>
    <col min="4424" max="4441" width="36.85546875" style="135" customWidth="1"/>
    <col min="4442" max="4442" width="36.5703125" style="135" customWidth="1"/>
    <col min="4443" max="4455" width="36.85546875" style="135" customWidth="1"/>
    <col min="4456" max="4456" width="36.5703125" style="135" customWidth="1"/>
    <col min="4457" max="4459" width="36.85546875" style="135" customWidth="1"/>
    <col min="4460" max="4460" width="36.5703125" style="135" customWidth="1"/>
    <col min="4461" max="4468" width="36.85546875" style="135" customWidth="1"/>
    <col min="4469" max="4469" width="36.5703125" style="135" customWidth="1"/>
    <col min="4470" max="4607" width="36.85546875" style="135"/>
    <col min="4608" max="4608" width="18.5703125" style="135" customWidth="1"/>
    <col min="4609" max="4617" width="31.42578125" style="135" customWidth="1"/>
    <col min="4618" max="4634" width="36.85546875" style="135" customWidth="1"/>
    <col min="4635" max="4635" width="37" style="135" customWidth="1"/>
    <col min="4636" max="4651" width="36.85546875" style="135" customWidth="1"/>
    <col min="4652" max="4652" width="37.140625" style="135" customWidth="1"/>
    <col min="4653" max="4654" width="36.85546875" style="135" customWidth="1"/>
    <col min="4655" max="4655" width="36.5703125" style="135" customWidth="1"/>
    <col min="4656" max="4657" width="36.85546875" style="135" customWidth="1"/>
    <col min="4658" max="4658" width="36.5703125" style="135" customWidth="1"/>
    <col min="4659" max="4659" width="37" style="135" customWidth="1"/>
    <col min="4660" max="4678" width="36.85546875" style="135" customWidth="1"/>
    <col min="4679" max="4679" width="37" style="135" customWidth="1"/>
    <col min="4680" max="4697" width="36.85546875" style="135" customWidth="1"/>
    <col min="4698" max="4698" width="36.5703125" style="135" customWidth="1"/>
    <col min="4699" max="4711" width="36.85546875" style="135" customWidth="1"/>
    <col min="4712" max="4712" width="36.5703125" style="135" customWidth="1"/>
    <col min="4713" max="4715" width="36.85546875" style="135" customWidth="1"/>
    <col min="4716" max="4716" width="36.5703125" style="135" customWidth="1"/>
    <col min="4717" max="4724" width="36.85546875" style="135" customWidth="1"/>
    <col min="4725" max="4725" width="36.5703125" style="135" customWidth="1"/>
    <col min="4726" max="4863" width="36.85546875" style="135"/>
    <col min="4864" max="4864" width="18.5703125" style="135" customWidth="1"/>
    <col min="4865" max="4873" width="31.42578125" style="135" customWidth="1"/>
    <col min="4874" max="4890" width="36.85546875" style="135" customWidth="1"/>
    <col min="4891" max="4891" width="37" style="135" customWidth="1"/>
    <col min="4892" max="4907" width="36.85546875" style="135" customWidth="1"/>
    <col min="4908" max="4908" width="37.140625" style="135" customWidth="1"/>
    <col min="4909" max="4910" width="36.85546875" style="135" customWidth="1"/>
    <col min="4911" max="4911" width="36.5703125" style="135" customWidth="1"/>
    <col min="4912" max="4913" width="36.85546875" style="135" customWidth="1"/>
    <col min="4914" max="4914" width="36.5703125" style="135" customWidth="1"/>
    <col min="4915" max="4915" width="37" style="135" customWidth="1"/>
    <col min="4916" max="4934" width="36.85546875" style="135" customWidth="1"/>
    <col min="4935" max="4935" width="37" style="135" customWidth="1"/>
    <col min="4936" max="4953" width="36.85546875" style="135" customWidth="1"/>
    <col min="4954" max="4954" width="36.5703125" style="135" customWidth="1"/>
    <col min="4955" max="4967" width="36.85546875" style="135" customWidth="1"/>
    <col min="4968" max="4968" width="36.5703125" style="135" customWidth="1"/>
    <col min="4969" max="4971" width="36.85546875" style="135" customWidth="1"/>
    <col min="4972" max="4972" width="36.5703125" style="135" customWidth="1"/>
    <col min="4973" max="4980" width="36.85546875" style="135" customWidth="1"/>
    <col min="4981" max="4981" width="36.5703125" style="135" customWidth="1"/>
    <col min="4982" max="5119" width="36.85546875" style="135"/>
    <col min="5120" max="5120" width="18.5703125" style="135" customWidth="1"/>
    <col min="5121" max="5129" width="31.42578125" style="135" customWidth="1"/>
    <col min="5130" max="5146" width="36.85546875" style="135" customWidth="1"/>
    <col min="5147" max="5147" width="37" style="135" customWidth="1"/>
    <col min="5148" max="5163" width="36.85546875" style="135" customWidth="1"/>
    <col min="5164" max="5164" width="37.140625" style="135" customWidth="1"/>
    <col min="5165" max="5166" width="36.85546875" style="135" customWidth="1"/>
    <col min="5167" max="5167" width="36.5703125" style="135" customWidth="1"/>
    <col min="5168" max="5169" width="36.85546875" style="135" customWidth="1"/>
    <col min="5170" max="5170" width="36.5703125" style="135" customWidth="1"/>
    <col min="5171" max="5171" width="37" style="135" customWidth="1"/>
    <col min="5172" max="5190" width="36.85546875" style="135" customWidth="1"/>
    <col min="5191" max="5191" width="37" style="135" customWidth="1"/>
    <col min="5192" max="5209" width="36.85546875" style="135" customWidth="1"/>
    <col min="5210" max="5210" width="36.5703125" style="135" customWidth="1"/>
    <col min="5211" max="5223" width="36.85546875" style="135" customWidth="1"/>
    <col min="5224" max="5224" width="36.5703125" style="135" customWidth="1"/>
    <col min="5225" max="5227" width="36.85546875" style="135" customWidth="1"/>
    <col min="5228" max="5228" width="36.5703125" style="135" customWidth="1"/>
    <col min="5229" max="5236" width="36.85546875" style="135" customWidth="1"/>
    <col min="5237" max="5237" width="36.5703125" style="135" customWidth="1"/>
    <col min="5238" max="5375" width="36.85546875" style="135"/>
    <col min="5376" max="5376" width="18.5703125" style="135" customWidth="1"/>
    <col min="5377" max="5385" width="31.42578125" style="135" customWidth="1"/>
    <col min="5386" max="5402" width="36.85546875" style="135" customWidth="1"/>
    <col min="5403" max="5403" width="37" style="135" customWidth="1"/>
    <col min="5404" max="5419" width="36.85546875" style="135" customWidth="1"/>
    <col min="5420" max="5420" width="37.140625" style="135" customWidth="1"/>
    <col min="5421" max="5422" width="36.85546875" style="135" customWidth="1"/>
    <col min="5423" max="5423" width="36.5703125" style="135" customWidth="1"/>
    <col min="5424" max="5425" width="36.85546875" style="135" customWidth="1"/>
    <col min="5426" max="5426" width="36.5703125" style="135" customWidth="1"/>
    <col min="5427" max="5427" width="37" style="135" customWidth="1"/>
    <col min="5428" max="5446" width="36.85546875" style="135" customWidth="1"/>
    <col min="5447" max="5447" width="37" style="135" customWidth="1"/>
    <col min="5448" max="5465" width="36.85546875" style="135" customWidth="1"/>
    <col min="5466" max="5466" width="36.5703125" style="135" customWidth="1"/>
    <col min="5467" max="5479" width="36.85546875" style="135" customWidth="1"/>
    <col min="5480" max="5480" width="36.5703125" style="135" customWidth="1"/>
    <col min="5481" max="5483" width="36.85546875" style="135" customWidth="1"/>
    <col min="5484" max="5484" width="36.5703125" style="135" customWidth="1"/>
    <col min="5485" max="5492" width="36.85546875" style="135" customWidth="1"/>
    <col min="5493" max="5493" width="36.5703125" style="135" customWidth="1"/>
    <col min="5494" max="5631" width="36.85546875" style="135"/>
    <col min="5632" max="5632" width="18.5703125" style="135" customWidth="1"/>
    <col min="5633" max="5641" width="31.42578125" style="135" customWidth="1"/>
    <col min="5642" max="5658" width="36.85546875" style="135" customWidth="1"/>
    <col min="5659" max="5659" width="37" style="135" customWidth="1"/>
    <col min="5660" max="5675" width="36.85546875" style="135" customWidth="1"/>
    <col min="5676" max="5676" width="37.140625" style="135" customWidth="1"/>
    <col min="5677" max="5678" width="36.85546875" style="135" customWidth="1"/>
    <col min="5679" max="5679" width="36.5703125" style="135" customWidth="1"/>
    <col min="5680" max="5681" width="36.85546875" style="135" customWidth="1"/>
    <col min="5682" max="5682" width="36.5703125" style="135" customWidth="1"/>
    <col min="5683" max="5683" width="37" style="135" customWidth="1"/>
    <col min="5684" max="5702" width="36.85546875" style="135" customWidth="1"/>
    <col min="5703" max="5703" width="37" style="135" customWidth="1"/>
    <col min="5704" max="5721" width="36.85546875" style="135" customWidth="1"/>
    <col min="5722" max="5722" width="36.5703125" style="135" customWidth="1"/>
    <col min="5723" max="5735" width="36.85546875" style="135" customWidth="1"/>
    <col min="5736" max="5736" width="36.5703125" style="135" customWidth="1"/>
    <col min="5737" max="5739" width="36.85546875" style="135" customWidth="1"/>
    <col min="5740" max="5740" width="36.5703125" style="135" customWidth="1"/>
    <col min="5741" max="5748" width="36.85546875" style="135" customWidth="1"/>
    <col min="5749" max="5749" width="36.5703125" style="135" customWidth="1"/>
    <col min="5750" max="5887" width="36.85546875" style="135"/>
    <col min="5888" max="5888" width="18.5703125" style="135" customWidth="1"/>
    <col min="5889" max="5897" width="31.42578125" style="135" customWidth="1"/>
    <col min="5898" max="5914" width="36.85546875" style="135" customWidth="1"/>
    <col min="5915" max="5915" width="37" style="135" customWidth="1"/>
    <col min="5916" max="5931" width="36.85546875" style="135" customWidth="1"/>
    <col min="5932" max="5932" width="37.140625" style="135" customWidth="1"/>
    <col min="5933" max="5934" width="36.85546875" style="135" customWidth="1"/>
    <col min="5935" max="5935" width="36.5703125" style="135" customWidth="1"/>
    <col min="5936" max="5937" width="36.85546875" style="135" customWidth="1"/>
    <col min="5938" max="5938" width="36.5703125" style="135" customWidth="1"/>
    <col min="5939" max="5939" width="37" style="135" customWidth="1"/>
    <col min="5940" max="5958" width="36.85546875" style="135" customWidth="1"/>
    <col min="5959" max="5959" width="37" style="135" customWidth="1"/>
    <col min="5960" max="5977" width="36.85546875" style="135" customWidth="1"/>
    <col min="5978" max="5978" width="36.5703125" style="135" customWidth="1"/>
    <col min="5979" max="5991" width="36.85546875" style="135" customWidth="1"/>
    <col min="5992" max="5992" width="36.5703125" style="135" customWidth="1"/>
    <col min="5993" max="5995" width="36.85546875" style="135" customWidth="1"/>
    <col min="5996" max="5996" width="36.5703125" style="135" customWidth="1"/>
    <col min="5997" max="6004" width="36.85546875" style="135" customWidth="1"/>
    <col min="6005" max="6005" width="36.5703125" style="135" customWidth="1"/>
    <col min="6006" max="6143" width="36.85546875" style="135"/>
    <col min="6144" max="6144" width="18.5703125" style="135" customWidth="1"/>
    <col min="6145" max="6153" width="31.42578125" style="135" customWidth="1"/>
    <col min="6154" max="6170" width="36.85546875" style="135" customWidth="1"/>
    <col min="6171" max="6171" width="37" style="135" customWidth="1"/>
    <col min="6172" max="6187" width="36.85546875" style="135" customWidth="1"/>
    <col min="6188" max="6188" width="37.140625" style="135" customWidth="1"/>
    <col min="6189" max="6190" width="36.85546875" style="135" customWidth="1"/>
    <col min="6191" max="6191" width="36.5703125" style="135" customWidth="1"/>
    <col min="6192" max="6193" width="36.85546875" style="135" customWidth="1"/>
    <col min="6194" max="6194" width="36.5703125" style="135" customWidth="1"/>
    <col min="6195" max="6195" width="37" style="135" customWidth="1"/>
    <col min="6196" max="6214" width="36.85546875" style="135" customWidth="1"/>
    <col min="6215" max="6215" width="37" style="135" customWidth="1"/>
    <col min="6216" max="6233" width="36.85546875" style="135" customWidth="1"/>
    <col min="6234" max="6234" width="36.5703125" style="135" customWidth="1"/>
    <col min="6235" max="6247" width="36.85546875" style="135" customWidth="1"/>
    <col min="6248" max="6248" width="36.5703125" style="135" customWidth="1"/>
    <col min="6249" max="6251" width="36.85546875" style="135" customWidth="1"/>
    <col min="6252" max="6252" width="36.5703125" style="135" customWidth="1"/>
    <col min="6253" max="6260" width="36.85546875" style="135" customWidth="1"/>
    <col min="6261" max="6261" width="36.5703125" style="135" customWidth="1"/>
    <col min="6262" max="6399" width="36.85546875" style="135"/>
    <col min="6400" max="6400" width="18.5703125" style="135" customWidth="1"/>
    <col min="6401" max="6409" width="31.42578125" style="135" customWidth="1"/>
    <col min="6410" max="6426" width="36.85546875" style="135" customWidth="1"/>
    <col min="6427" max="6427" width="37" style="135" customWidth="1"/>
    <col min="6428" max="6443" width="36.85546875" style="135" customWidth="1"/>
    <col min="6444" max="6444" width="37.140625" style="135" customWidth="1"/>
    <col min="6445" max="6446" width="36.85546875" style="135" customWidth="1"/>
    <col min="6447" max="6447" width="36.5703125" style="135" customWidth="1"/>
    <col min="6448" max="6449" width="36.85546875" style="135" customWidth="1"/>
    <col min="6450" max="6450" width="36.5703125" style="135" customWidth="1"/>
    <col min="6451" max="6451" width="37" style="135" customWidth="1"/>
    <col min="6452" max="6470" width="36.85546875" style="135" customWidth="1"/>
    <col min="6471" max="6471" width="37" style="135" customWidth="1"/>
    <col min="6472" max="6489" width="36.85546875" style="135" customWidth="1"/>
    <col min="6490" max="6490" width="36.5703125" style="135" customWidth="1"/>
    <col min="6491" max="6503" width="36.85546875" style="135" customWidth="1"/>
    <col min="6504" max="6504" width="36.5703125" style="135" customWidth="1"/>
    <col min="6505" max="6507" width="36.85546875" style="135" customWidth="1"/>
    <col min="6508" max="6508" width="36.5703125" style="135" customWidth="1"/>
    <col min="6509" max="6516" width="36.85546875" style="135" customWidth="1"/>
    <col min="6517" max="6517" width="36.5703125" style="135" customWidth="1"/>
    <col min="6518" max="6655" width="36.85546875" style="135"/>
    <col min="6656" max="6656" width="18.5703125" style="135" customWidth="1"/>
    <col min="6657" max="6665" width="31.42578125" style="135" customWidth="1"/>
    <col min="6666" max="6682" width="36.85546875" style="135" customWidth="1"/>
    <col min="6683" max="6683" width="37" style="135" customWidth="1"/>
    <col min="6684" max="6699" width="36.85546875" style="135" customWidth="1"/>
    <col min="6700" max="6700" width="37.140625" style="135" customWidth="1"/>
    <col min="6701" max="6702" width="36.85546875" style="135" customWidth="1"/>
    <col min="6703" max="6703" width="36.5703125" style="135" customWidth="1"/>
    <col min="6704" max="6705" width="36.85546875" style="135" customWidth="1"/>
    <col min="6706" max="6706" width="36.5703125" style="135" customWidth="1"/>
    <col min="6707" max="6707" width="37" style="135" customWidth="1"/>
    <col min="6708" max="6726" width="36.85546875" style="135" customWidth="1"/>
    <col min="6727" max="6727" width="37" style="135" customWidth="1"/>
    <col min="6728" max="6745" width="36.85546875" style="135" customWidth="1"/>
    <col min="6746" max="6746" width="36.5703125" style="135" customWidth="1"/>
    <col min="6747" max="6759" width="36.85546875" style="135" customWidth="1"/>
    <col min="6760" max="6760" width="36.5703125" style="135" customWidth="1"/>
    <col min="6761" max="6763" width="36.85546875" style="135" customWidth="1"/>
    <col min="6764" max="6764" width="36.5703125" style="135" customWidth="1"/>
    <col min="6765" max="6772" width="36.85546875" style="135" customWidth="1"/>
    <col min="6773" max="6773" width="36.5703125" style="135" customWidth="1"/>
    <col min="6774" max="6911" width="36.85546875" style="135"/>
    <col min="6912" max="6912" width="18.5703125" style="135" customWidth="1"/>
    <col min="6913" max="6921" width="31.42578125" style="135" customWidth="1"/>
    <col min="6922" max="6938" width="36.85546875" style="135" customWidth="1"/>
    <col min="6939" max="6939" width="37" style="135" customWidth="1"/>
    <col min="6940" max="6955" width="36.85546875" style="135" customWidth="1"/>
    <col min="6956" max="6956" width="37.140625" style="135" customWidth="1"/>
    <col min="6957" max="6958" width="36.85546875" style="135" customWidth="1"/>
    <col min="6959" max="6959" width="36.5703125" style="135" customWidth="1"/>
    <col min="6960" max="6961" width="36.85546875" style="135" customWidth="1"/>
    <col min="6962" max="6962" width="36.5703125" style="135" customWidth="1"/>
    <col min="6963" max="6963" width="37" style="135" customWidth="1"/>
    <col min="6964" max="6982" width="36.85546875" style="135" customWidth="1"/>
    <col min="6983" max="6983" width="37" style="135" customWidth="1"/>
    <col min="6984" max="7001" width="36.85546875" style="135" customWidth="1"/>
    <col min="7002" max="7002" width="36.5703125" style="135" customWidth="1"/>
    <col min="7003" max="7015" width="36.85546875" style="135" customWidth="1"/>
    <col min="7016" max="7016" width="36.5703125" style="135" customWidth="1"/>
    <col min="7017" max="7019" width="36.85546875" style="135" customWidth="1"/>
    <col min="7020" max="7020" width="36.5703125" style="135" customWidth="1"/>
    <col min="7021" max="7028" width="36.85546875" style="135" customWidth="1"/>
    <col min="7029" max="7029" width="36.5703125" style="135" customWidth="1"/>
    <col min="7030" max="7167" width="36.85546875" style="135"/>
    <col min="7168" max="7168" width="18.5703125" style="135" customWidth="1"/>
    <col min="7169" max="7177" width="31.42578125" style="135" customWidth="1"/>
    <col min="7178" max="7194" width="36.85546875" style="135" customWidth="1"/>
    <col min="7195" max="7195" width="37" style="135" customWidth="1"/>
    <col min="7196" max="7211" width="36.85546875" style="135" customWidth="1"/>
    <col min="7212" max="7212" width="37.140625" style="135" customWidth="1"/>
    <col min="7213" max="7214" width="36.85546875" style="135" customWidth="1"/>
    <col min="7215" max="7215" width="36.5703125" style="135" customWidth="1"/>
    <col min="7216" max="7217" width="36.85546875" style="135" customWidth="1"/>
    <col min="7218" max="7218" width="36.5703125" style="135" customWidth="1"/>
    <col min="7219" max="7219" width="37" style="135" customWidth="1"/>
    <col min="7220" max="7238" width="36.85546875" style="135" customWidth="1"/>
    <col min="7239" max="7239" width="37" style="135" customWidth="1"/>
    <col min="7240" max="7257" width="36.85546875" style="135" customWidth="1"/>
    <col min="7258" max="7258" width="36.5703125" style="135" customWidth="1"/>
    <col min="7259" max="7271" width="36.85546875" style="135" customWidth="1"/>
    <col min="7272" max="7272" width="36.5703125" style="135" customWidth="1"/>
    <col min="7273" max="7275" width="36.85546875" style="135" customWidth="1"/>
    <col min="7276" max="7276" width="36.5703125" style="135" customWidth="1"/>
    <col min="7277" max="7284" width="36.85546875" style="135" customWidth="1"/>
    <col min="7285" max="7285" width="36.5703125" style="135" customWidth="1"/>
    <col min="7286" max="7423" width="36.85546875" style="135"/>
    <col min="7424" max="7424" width="18.5703125" style="135" customWidth="1"/>
    <col min="7425" max="7433" width="31.42578125" style="135" customWidth="1"/>
    <col min="7434" max="7450" width="36.85546875" style="135" customWidth="1"/>
    <col min="7451" max="7451" width="37" style="135" customWidth="1"/>
    <col min="7452" max="7467" width="36.85546875" style="135" customWidth="1"/>
    <col min="7468" max="7468" width="37.140625" style="135" customWidth="1"/>
    <col min="7469" max="7470" width="36.85546875" style="135" customWidth="1"/>
    <col min="7471" max="7471" width="36.5703125" style="135" customWidth="1"/>
    <col min="7472" max="7473" width="36.85546875" style="135" customWidth="1"/>
    <col min="7474" max="7474" width="36.5703125" style="135" customWidth="1"/>
    <col min="7475" max="7475" width="37" style="135" customWidth="1"/>
    <col min="7476" max="7494" width="36.85546875" style="135" customWidth="1"/>
    <col min="7495" max="7495" width="37" style="135" customWidth="1"/>
    <col min="7496" max="7513" width="36.85546875" style="135" customWidth="1"/>
    <col min="7514" max="7514" width="36.5703125" style="135" customWidth="1"/>
    <col min="7515" max="7527" width="36.85546875" style="135" customWidth="1"/>
    <col min="7528" max="7528" width="36.5703125" style="135" customWidth="1"/>
    <col min="7529" max="7531" width="36.85546875" style="135" customWidth="1"/>
    <col min="7532" max="7532" width="36.5703125" style="135" customWidth="1"/>
    <col min="7533" max="7540" width="36.85546875" style="135" customWidth="1"/>
    <col min="7541" max="7541" width="36.5703125" style="135" customWidth="1"/>
    <col min="7542" max="7679" width="36.85546875" style="135"/>
    <col min="7680" max="7680" width="18.5703125" style="135" customWidth="1"/>
    <col min="7681" max="7689" width="31.42578125" style="135" customWidth="1"/>
    <col min="7690" max="7706" width="36.85546875" style="135" customWidth="1"/>
    <col min="7707" max="7707" width="37" style="135" customWidth="1"/>
    <col min="7708" max="7723" width="36.85546875" style="135" customWidth="1"/>
    <col min="7724" max="7724" width="37.140625" style="135" customWidth="1"/>
    <col min="7725" max="7726" width="36.85546875" style="135" customWidth="1"/>
    <col min="7727" max="7727" width="36.5703125" style="135" customWidth="1"/>
    <col min="7728" max="7729" width="36.85546875" style="135" customWidth="1"/>
    <col min="7730" max="7730" width="36.5703125" style="135" customWidth="1"/>
    <col min="7731" max="7731" width="37" style="135" customWidth="1"/>
    <col min="7732" max="7750" width="36.85546875" style="135" customWidth="1"/>
    <col min="7751" max="7751" width="37" style="135" customWidth="1"/>
    <col min="7752" max="7769" width="36.85546875" style="135" customWidth="1"/>
    <col min="7770" max="7770" width="36.5703125" style="135" customWidth="1"/>
    <col min="7771" max="7783" width="36.85546875" style="135" customWidth="1"/>
    <col min="7784" max="7784" width="36.5703125" style="135" customWidth="1"/>
    <col min="7785" max="7787" width="36.85546875" style="135" customWidth="1"/>
    <col min="7788" max="7788" width="36.5703125" style="135" customWidth="1"/>
    <col min="7789" max="7796" width="36.85546875" style="135" customWidth="1"/>
    <col min="7797" max="7797" width="36.5703125" style="135" customWidth="1"/>
    <col min="7798" max="7935" width="36.85546875" style="135"/>
    <col min="7936" max="7936" width="18.5703125" style="135" customWidth="1"/>
    <col min="7937" max="7945" width="31.42578125" style="135" customWidth="1"/>
    <col min="7946" max="7962" width="36.85546875" style="135" customWidth="1"/>
    <col min="7963" max="7963" width="37" style="135" customWidth="1"/>
    <col min="7964" max="7979" width="36.85546875" style="135" customWidth="1"/>
    <col min="7980" max="7980" width="37.140625" style="135" customWidth="1"/>
    <col min="7981" max="7982" width="36.85546875" style="135" customWidth="1"/>
    <col min="7983" max="7983" width="36.5703125" style="135" customWidth="1"/>
    <col min="7984" max="7985" width="36.85546875" style="135" customWidth="1"/>
    <col min="7986" max="7986" width="36.5703125" style="135" customWidth="1"/>
    <col min="7987" max="7987" width="37" style="135" customWidth="1"/>
    <col min="7988" max="8006" width="36.85546875" style="135" customWidth="1"/>
    <col min="8007" max="8007" width="37" style="135" customWidth="1"/>
    <col min="8008" max="8025" width="36.85546875" style="135" customWidth="1"/>
    <col min="8026" max="8026" width="36.5703125" style="135" customWidth="1"/>
    <col min="8027" max="8039" width="36.85546875" style="135" customWidth="1"/>
    <col min="8040" max="8040" width="36.5703125" style="135" customWidth="1"/>
    <col min="8041" max="8043" width="36.85546875" style="135" customWidth="1"/>
    <col min="8044" max="8044" width="36.5703125" style="135" customWidth="1"/>
    <col min="8045" max="8052" width="36.85546875" style="135" customWidth="1"/>
    <col min="8053" max="8053" width="36.5703125" style="135" customWidth="1"/>
    <col min="8054" max="8191" width="36.85546875" style="135"/>
    <col min="8192" max="8192" width="18.5703125" style="135" customWidth="1"/>
    <col min="8193" max="8201" width="31.42578125" style="135" customWidth="1"/>
    <col min="8202" max="8218" width="36.85546875" style="135" customWidth="1"/>
    <col min="8219" max="8219" width="37" style="135" customWidth="1"/>
    <col min="8220" max="8235" width="36.85546875" style="135" customWidth="1"/>
    <col min="8236" max="8236" width="37.140625" style="135" customWidth="1"/>
    <col min="8237" max="8238" width="36.85546875" style="135" customWidth="1"/>
    <col min="8239" max="8239" width="36.5703125" style="135" customWidth="1"/>
    <col min="8240" max="8241" width="36.85546875" style="135" customWidth="1"/>
    <col min="8242" max="8242" width="36.5703125" style="135" customWidth="1"/>
    <col min="8243" max="8243" width="37" style="135" customWidth="1"/>
    <col min="8244" max="8262" width="36.85546875" style="135" customWidth="1"/>
    <col min="8263" max="8263" width="37" style="135" customWidth="1"/>
    <col min="8264" max="8281" width="36.85546875" style="135" customWidth="1"/>
    <col min="8282" max="8282" width="36.5703125" style="135" customWidth="1"/>
    <col min="8283" max="8295" width="36.85546875" style="135" customWidth="1"/>
    <col min="8296" max="8296" width="36.5703125" style="135" customWidth="1"/>
    <col min="8297" max="8299" width="36.85546875" style="135" customWidth="1"/>
    <col min="8300" max="8300" width="36.5703125" style="135" customWidth="1"/>
    <col min="8301" max="8308" width="36.85546875" style="135" customWidth="1"/>
    <col min="8309" max="8309" width="36.5703125" style="135" customWidth="1"/>
    <col min="8310" max="8447" width="36.85546875" style="135"/>
    <col min="8448" max="8448" width="18.5703125" style="135" customWidth="1"/>
    <col min="8449" max="8457" width="31.42578125" style="135" customWidth="1"/>
    <col min="8458" max="8474" width="36.85546875" style="135" customWidth="1"/>
    <col min="8475" max="8475" width="37" style="135" customWidth="1"/>
    <col min="8476" max="8491" width="36.85546875" style="135" customWidth="1"/>
    <col min="8492" max="8492" width="37.140625" style="135" customWidth="1"/>
    <col min="8493" max="8494" width="36.85546875" style="135" customWidth="1"/>
    <col min="8495" max="8495" width="36.5703125" style="135" customWidth="1"/>
    <col min="8496" max="8497" width="36.85546875" style="135" customWidth="1"/>
    <col min="8498" max="8498" width="36.5703125" style="135" customWidth="1"/>
    <col min="8499" max="8499" width="37" style="135" customWidth="1"/>
    <col min="8500" max="8518" width="36.85546875" style="135" customWidth="1"/>
    <col min="8519" max="8519" width="37" style="135" customWidth="1"/>
    <col min="8520" max="8537" width="36.85546875" style="135" customWidth="1"/>
    <col min="8538" max="8538" width="36.5703125" style="135" customWidth="1"/>
    <col min="8539" max="8551" width="36.85546875" style="135" customWidth="1"/>
    <col min="8552" max="8552" width="36.5703125" style="135" customWidth="1"/>
    <col min="8553" max="8555" width="36.85546875" style="135" customWidth="1"/>
    <col min="8556" max="8556" width="36.5703125" style="135" customWidth="1"/>
    <col min="8557" max="8564" width="36.85546875" style="135" customWidth="1"/>
    <col min="8565" max="8565" width="36.5703125" style="135" customWidth="1"/>
    <col min="8566" max="8703" width="36.85546875" style="135"/>
    <col min="8704" max="8704" width="18.5703125" style="135" customWidth="1"/>
    <col min="8705" max="8713" width="31.42578125" style="135" customWidth="1"/>
    <col min="8714" max="8730" width="36.85546875" style="135" customWidth="1"/>
    <col min="8731" max="8731" width="37" style="135" customWidth="1"/>
    <col min="8732" max="8747" width="36.85546875" style="135" customWidth="1"/>
    <col min="8748" max="8748" width="37.140625" style="135" customWidth="1"/>
    <col min="8749" max="8750" width="36.85546875" style="135" customWidth="1"/>
    <col min="8751" max="8751" width="36.5703125" style="135" customWidth="1"/>
    <col min="8752" max="8753" width="36.85546875" style="135" customWidth="1"/>
    <col min="8754" max="8754" width="36.5703125" style="135" customWidth="1"/>
    <col min="8755" max="8755" width="37" style="135" customWidth="1"/>
    <col min="8756" max="8774" width="36.85546875" style="135" customWidth="1"/>
    <col min="8775" max="8775" width="37" style="135" customWidth="1"/>
    <col min="8776" max="8793" width="36.85546875" style="135" customWidth="1"/>
    <col min="8794" max="8794" width="36.5703125" style="135" customWidth="1"/>
    <col min="8795" max="8807" width="36.85546875" style="135" customWidth="1"/>
    <col min="8808" max="8808" width="36.5703125" style="135" customWidth="1"/>
    <col min="8809" max="8811" width="36.85546875" style="135" customWidth="1"/>
    <col min="8812" max="8812" width="36.5703125" style="135" customWidth="1"/>
    <col min="8813" max="8820" width="36.85546875" style="135" customWidth="1"/>
    <col min="8821" max="8821" width="36.5703125" style="135" customWidth="1"/>
    <col min="8822" max="8959" width="36.85546875" style="135"/>
    <col min="8960" max="8960" width="18.5703125" style="135" customWidth="1"/>
    <col min="8961" max="8969" width="31.42578125" style="135" customWidth="1"/>
    <col min="8970" max="8986" width="36.85546875" style="135" customWidth="1"/>
    <col min="8987" max="8987" width="37" style="135" customWidth="1"/>
    <col min="8988" max="9003" width="36.85546875" style="135" customWidth="1"/>
    <col min="9004" max="9004" width="37.140625" style="135" customWidth="1"/>
    <col min="9005" max="9006" width="36.85546875" style="135" customWidth="1"/>
    <col min="9007" max="9007" width="36.5703125" style="135" customWidth="1"/>
    <col min="9008" max="9009" width="36.85546875" style="135" customWidth="1"/>
    <col min="9010" max="9010" width="36.5703125" style="135" customWidth="1"/>
    <col min="9011" max="9011" width="37" style="135" customWidth="1"/>
    <col min="9012" max="9030" width="36.85546875" style="135" customWidth="1"/>
    <col min="9031" max="9031" width="37" style="135" customWidth="1"/>
    <col min="9032" max="9049" width="36.85546875" style="135" customWidth="1"/>
    <col min="9050" max="9050" width="36.5703125" style="135" customWidth="1"/>
    <col min="9051" max="9063" width="36.85546875" style="135" customWidth="1"/>
    <col min="9064" max="9064" width="36.5703125" style="135" customWidth="1"/>
    <col min="9065" max="9067" width="36.85546875" style="135" customWidth="1"/>
    <col min="9068" max="9068" width="36.5703125" style="135" customWidth="1"/>
    <col min="9069" max="9076" width="36.85546875" style="135" customWidth="1"/>
    <col min="9077" max="9077" width="36.5703125" style="135" customWidth="1"/>
    <col min="9078" max="9215" width="36.85546875" style="135"/>
    <col min="9216" max="9216" width="18.5703125" style="135" customWidth="1"/>
    <col min="9217" max="9225" width="31.42578125" style="135" customWidth="1"/>
    <col min="9226" max="9242" width="36.85546875" style="135" customWidth="1"/>
    <col min="9243" max="9243" width="37" style="135" customWidth="1"/>
    <col min="9244" max="9259" width="36.85546875" style="135" customWidth="1"/>
    <col min="9260" max="9260" width="37.140625" style="135" customWidth="1"/>
    <col min="9261" max="9262" width="36.85546875" style="135" customWidth="1"/>
    <col min="9263" max="9263" width="36.5703125" style="135" customWidth="1"/>
    <col min="9264" max="9265" width="36.85546875" style="135" customWidth="1"/>
    <col min="9266" max="9266" width="36.5703125" style="135" customWidth="1"/>
    <col min="9267" max="9267" width="37" style="135" customWidth="1"/>
    <col min="9268" max="9286" width="36.85546875" style="135" customWidth="1"/>
    <col min="9287" max="9287" width="37" style="135" customWidth="1"/>
    <col min="9288" max="9305" width="36.85546875" style="135" customWidth="1"/>
    <col min="9306" max="9306" width="36.5703125" style="135" customWidth="1"/>
    <col min="9307" max="9319" width="36.85546875" style="135" customWidth="1"/>
    <col min="9320" max="9320" width="36.5703125" style="135" customWidth="1"/>
    <col min="9321" max="9323" width="36.85546875" style="135" customWidth="1"/>
    <col min="9324" max="9324" width="36.5703125" style="135" customWidth="1"/>
    <col min="9325" max="9332" width="36.85546875" style="135" customWidth="1"/>
    <col min="9333" max="9333" width="36.5703125" style="135" customWidth="1"/>
    <col min="9334" max="9471" width="36.85546875" style="135"/>
    <col min="9472" max="9472" width="18.5703125" style="135" customWidth="1"/>
    <col min="9473" max="9481" width="31.42578125" style="135" customWidth="1"/>
    <col min="9482" max="9498" width="36.85546875" style="135" customWidth="1"/>
    <col min="9499" max="9499" width="37" style="135" customWidth="1"/>
    <col min="9500" max="9515" width="36.85546875" style="135" customWidth="1"/>
    <col min="9516" max="9516" width="37.140625" style="135" customWidth="1"/>
    <col min="9517" max="9518" width="36.85546875" style="135" customWidth="1"/>
    <col min="9519" max="9519" width="36.5703125" style="135" customWidth="1"/>
    <col min="9520" max="9521" width="36.85546875" style="135" customWidth="1"/>
    <col min="9522" max="9522" width="36.5703125" style="135" customWidth="1"/>
    <col min="9523" max="9523" width="37" style="135" customWidth="1"/>
    <col min="9524" max="9542" width="36.85546875" style="135" customWidth="1"/>
    <col min="9543" max="9543" width="37" style="135" customWidth="1"/>
    <col min="9544" max="9561" width="36.85546875" style="135" customWidth="1"/>
    <col min="9562" max="9562" width="36.5703125" style="135" customWidth="1"/>
    <col min="9563" max="9575" width="36.85546875" style="135" customWidth="1"/>
    <col min="9576" max="9576" width="36.5703125" style="135" customWidth="1"/>
    <col min="9577" max="9579" width="36.85546875" style="135" customWidth="1"/>
    <col min="9580" max="9580" width="36.5703125" style="135" customWidth="1"/>
    <col min="9581" max="9588" width="36.85546875" style="135" customWidth="1"/>
    <col min="9589" max="9589" width="36.5703125" style="135" customWidth="1"/>
    <col min="9590" max="9727" width="36.85546875" style="135"/>
    <col min="9728" max="9728" width="18.5703125" style="135" customWidth="1"/>
    <col min="9729" max="9737" width="31.42578125" style="135" customWidth="1"/>
    <col min="9738" max="9754" width="36.85546875" style="135" customWidth="1"/>
    <col min="9755" max="9755" width="37" style="135" customWidth="1"/>
    <col min="9756" max="9771" width="36.85546875" style="135" customWidth="1"/>
    <col min="9772" max="9772" width="37.140625" style="135" customWidth="1"/>
    <col min="9773" max="9774" width="36.85546875" style="135" customWidth="1"/>
    <col min="9775" max="9775" width="36.5703125" style="135" customWidth="1"/>
    <col min="9776" max="9777" width="36.85546875" style="135" customWidth="1"/>
    <col min="9778" max="9778" width="36.5703125" style="135" customWidth="1"/>
    <col min="9779" max="9779" width="37" style="135" customWidth="1"/>
    <col min="9780" max="9798" width="36.85546875" style="135" customWidth="1"/>
    <col min="9799" max="9799" width="37" style="135" customWidth="1"/>
    <col min="9800" max="9817" width="36.85546875" style="135" customWidth="1"/>
    <col min="9818" max="9818" width="36.5703125" style="135" customWidth="1"/>
    <col min="9819" max="9831" width="36.85546875" style="135" customWidth="1"/>
    <col min="9832" max="9832" width="36.5703125" style="135" customWidth="1"/>
    <col min="9833" max="9835" width="36.85546875" style="135" customWidth="1"/>
    <col min="9836" max="9836" width="36.5703125" style="135" customWidth="1"/>
    <col min="9837" max="9844" width="36.85546875" style="135" customWidth="1"/>
    <col min="9845" max="9845" width="36.5703125" style="135" customWidth="1"/>
    <col min="9846" max="9983" width="36.85546875" style="135"/>
    <col min="9984" max="9984" width="18.5703125" style="135" customWidth="1"/>
    <col min="9985" max="9993" width="31.42578125" style="135" customWidth="1"/>
    <col min="9994" max="10010" width="36.85546875" style="135" customWidth="1"/>
    <col min="10011" max="10011" width="37" style="135" customWidth="1"/>
    <col min="10012" max="10027" width="36.85546875" style="135" customWidth="1"/>
    <col min="10028" max="10028" width="37.140625" style="135" customWidth="1"/>
    <col min="10029" max="10030" width="36.85546875" style="135" customWidth="1"/>
    <col min="10031" max="10031" width="36.5703125" style="135" customWidth="1"/>
    <col min="10032" max="10033" width="36.85546875" style="135" customWidth="1"/>
    <col min="10034" max="10034" width="36.5703125" style="135" customWidth="1"/>
    <col min="10035" max="10035" width="37" style="135" customWidth="1"/>
    <col min="10036" max="10054" width="36.85546875" style="135" customWidth="1"/>
    <col min="10055" max="10055" width="37" style="135" customWidth="1"/>
    <col min="10056" max="10073" width="36.85546875" style="135" customWidth="1"/>
    <col min="10074" max="10074" width="36.5703125" style="135" customWidth="1"/>
    <col min="10075" max="10087" width="36.85546875" style="135" customWidth="1"/>
    <col min="10088" max="10088" width="36.5703125" style="135" customWidth="1"/>
    <col min="10089" max="10091" width="36.85546875" style="135" customWidth="1"/>
    <col min="10092" max="10092" width="36.5703125" style="135" customWidth="1"/>
    <col min="10093" max="10100" width="36.85546875" style="135" customWidth="1"/>
    <col min="10101" max="10101" width="36.5703125" style="135" customWidth="1"/>
    <col min="10102" max="10239" width="36.85546875" style="135"/>
    <col min="10240" max="10240" width="18.5703125" style="135" customWidth="1"/>
    <col min="10241" max="10249" width="31.42578125" style="135" customWidth="1"/>
    <col min="10250" max="10266" width="36.85546875" style="135" customWidth="1"/>
    <col min="10267" max="10267" width="37" style="135" customWidth="1"/>
    <col min="10268" max="10283" width="36.85546875" style="135" customWidth="1"/>
    <col min="10284" max="10284" width="37.140625" style="135" customWidth="1"/>
    <col min="10285" max="10286" width="36.85546875" style="135" customWidth="1"/>
    <col min="10287" max="10287" width="36.5703125" style="135" customWidth="1"/>
    <col min="10288" max="10289" width="36.85546875" style="135" customWidth="1"/>
    <col min="10290" max="10290" width="36.5703125" style="135" customWidth="1"/>
    <col min="10291" max="10291" width="37" style="135" customWidth="1"/>
    <col min="10292" max="10310" width="36.85546875" style="135" customWidth="1"/>
    <col min="10311" max="10311" width="37" style="135" customWidth="1"/>
    <col min="10312" max="10329" width="36.85546875" style="135" customWidth="1"/>
    <col min="10330" max="10330" width="36.5703125" style="135" customWidth="1"/>
    <col min="10331" max="10343" width="36.85546875" style="135" customWidth="1"/>
    <col min="10344" max="10344" width="36.5703125" style="135" customWidth="1"/>
    <col min="10345" max="10347" width="36.85546875" style="135" customWidth="1"/>
    <col min="10348" max="10348" width="36.5703125" style="135" customWidth="1"/>
    <col min="10349" max="10356" width="36.85546875" style="135" customWidth="1"/>
    <col min="10357" max="10357" width="36.5703125" style="135" customWidth="1"/>
    <col min="10358" max="10495" width="36.85546875" style="135"/>
    <col min="10496" max="10496" width="18.5703125" style="135" customWidth="1"/>
    <col min="10497" max="10505" width="31.42578125" style="135" customWidth="1"/>
    <col min="10506" max="10522" width="36.85546875" style="135" customWidth="1"/>
    <col min="10523" max="10523" width="37" style="135" customWidth="1"/>
    <col min="10524" max="10539" width="36.85546875" style="135" customWidth="1"/>
    <col min="10540" max="10540" width="37.140625" style="135" customWidth="1"/>
    <col min="10541" max="10542" width="36.85546875" style="135" customWidth="1"/>
    <col min="10543" max="10543" width="36.5703125" style="135" customWidth="1"/>
    <col min="10544" max="10545" width="36.85546875" style="135" customWidth="1"/>
    <col min="10546" max="10546" width="36.5703125" style="135" customWidth="1"/>
    <col min="10547" max="10547" width="37" style="135" customWidth="1"/>
    <col min="10548" max="10566" width="36.85546875" style="135" customWidth="1"/>
    <col min="10567" max="10567" width="37" style="135" customWidth="1"/>
    <col min="10568" max="10585" width="36.85546875" style="135" customWidth="1"/>
    <col min="10586" max="10586" width="36.5703125" style="135" customWidth="1"/>
    <col min="10587" max="10599" width="36.85546875" style="135" customWidth="1"/>
    <col min="10600" max="10600" width="36.5703125" style="135" customWidth="1"/>
    <col min="10601" max="10603" width="36.85546875" style="135" customWidth="1"/>
    <col min="10604" max="10604" width="36.5703125" style="135" customWidth="1"/>
    <col min="10605" max="10612" width="36.85546875" style="135" customWidth="1"/>
    <col min="10613" max="10613" width="36.5703125" style="135" customWidth="1"/>
    <col min="10614" max="10751" width="36.85546875" style="135"/>
    <col min="10752" max="10752" width="18.5703125" style="135" customWidth="1"/>
    <col min="10753" max="10761" width="31.42578125" style="135" customWidth="1"/>
    <col min="10762" max="10778" width="36.85546875" style="135" customWidth="1"/>
    <col min="10779" max="10779" width="37" style="135" customWidth="1"/>
    <col min="10780" max="10795" width="36.85546875" style="135" customWidth="1"/>
    <col min="10796" max="10796" width="37.140625" style="135" customWidth="1"/>
    <col min="10797" max="10798" width="36.85546875" style="135" customWidth="1"/>
    <col min="10799" max="10799" width="36.5703125" style="135" customWidth="1"/>
    <col min="10800" max="10801" width="36.85546875" style="135" customWidth="1"/>
    <col min="10802" max="10802" width="36.5703125" style="135" customWidth="1"/>
    <col min="10803" max="10803" width="37" style="135" customWidth="1"/>
    <col min="10804" max="10822" width="36.85546875" style="135" customWidth="1"/>
    <col min="10823" max="10823" width="37" style="135" customWidth="1"/>
    <col min="10824" max="10841" width="36.85546875" style="135" customWidth="1"/>
    <col min="10842" max="10842" width="36.5703125" style="135" customWidth="1"/>
    <col min="10843" max="10855" width="36.85546875" style="135" customWidth="1"/>
    <col min="10856" max="10856" width="36.5703125" style="135" customWidth="1"/>
    <col min="10857" max="10859" width="36.85546875" style="135" customWidth="1"/>
    <col min="10860" max="10860" width="36.5703125" style="135" customWidth="1"/>
    <col min="10861" max="10868" width="36.85546875" style="135" customWidth="1"/>
    <col min="10869" max="10869" width="36.5703125" style="135" customWidth="1"/>
    <col min="10870" max="11007" width="36.85546875" style="135"/>
    <col min="11008" max="11008" width="18.5703125" style="135" customWidth="1"/>
    <col min="11009" max="11017" width="31.42578125" style="135" customWidth="1"/>
    <col min="11018" max="11034" width="36.85546875" style="135" customWidth="1"/>
    <col min="11035" max="11035" width="37" style="135" customWidth="1"/>
    <col min="11036" max="11051" width="36.85546875" style="135" customWidth="1"/>
    <col min="11052" max="11052" width="37.140625" style="135" customWidth="1"/>
    <col min="11053" max="11054" width="36.85546875" style="135" customWidth="1"/>
    <col min="11055" max="11055" width="36.5703125" style="135" customWidth="1"/>
    <col min="11056" max="11057" width="36.85546875" style="135" customWidth="1"/>
    <col min="11058" max="11058" width="36.5703125" style="135" customWidth="1"/>
    <col min="11059" max="11059" width="37" style="135" customWidth="1"/>
    <col min="11060" max="11078" width="36.85546875" style="135" customWidth="1"/>
    <col min="11079" max="11079" width="37" style="135" customWidth="1"/>
    <col min="11080" max="11097" width="36.85546875" style="135" customWidth="1"/>
    <col min="11098" max="11098" width="36.5703125" style="135" customWidth="1"/>
    <col min="11099" max="11111" width="36.85546875" style="135" customWidth="1"/>
    <col min="11112" max="11112" width="36.5703125" style="135" customWidth="1"/>
    <col min="11113" max="11115" width="36.85546875" style="135" customWidth="1"/>
    <col min="11116" max="11116" width="36.5703125" style="135" customWidth="1"/>
    <col min="11117" max="11124" width="36.85546875" style="135" customWidth="1"/>
    <col min="11125" max="11125" width="36.5703125" style="135" customWidth="1"/>
    <col min="11126" max="11263" width="36.85546875" style="135"/>
    <col min="11264" max="11264" width="18.5703125" style="135" customWidth="1"/>
    <col min="11265" max="11273" width="31.42578125" style="135" customWidth="1"/>
    <col min="11274" max="11290" width="36.85546875" style="135" customWidth="1"/>
    <col min="11291" max="11291" width="37" style="135" customWidth="1"/>
    <col min="11292" max="11307" width="36.85546875" style="135" customWidth="1"/>
    <col min="11308" max="11308" width="37.140625" style="135" customWidth="1"/>
    <col min="11309" max="11310" width="36.85546875" style="135" customWidth="1"/>
    <col min="11311" max="11311" width="36.5703125" style="135" customWidth="1"/>
    <col min="11312" max="11313" width="36.85546875" style="135" customWidth="1"/>
    <col min="11314" max="11314" width="36.5703125" style="135" customWidth="1"/>
    <col min="11315" max="11315" width="37" style="135" customWidth="1"/>
    <col min="11316" max="11334" width="36.85546875" style="135" customWidth="1"/>
    <col min="11335" max="11335" width="37" style="135" customWidth="1"/>
    <col min="11336" max="11353" width="36.85546875" style="135" customWidth="1"/>
    <col min="11354" max="11354" width="36.5703125" style="135" customWidth="1"/>
    <col min="11355" max="11367" width="36.85546875" style="135" customWidth="1"/>
    <col min="11368" max="11368" width="36.5703125" style="135" customWidth="1"/>
    <col min="11369" max="11371" width="36.85546875" style="135" customWidth="1"/>
    <col min="11372" max="11372" width="36.5703125" style="135" customWidth="1"/>
    <col min="11373" max="11380" width="36.85546875" style="135" customWidth="1"/>
    <col min="11381" max="11381" width="36.5703125" style="135" customWidth="1"/>
    <col min="11382" max="11519" width="36.85546875" style="135"/>
    <col min="11520" max="11520" width="18.5703125" style="135" customWidth="1"/>
    <col min="11521" max="11529" width="31.42578125" style="135" customWidth="1"/>
    <col min="11530" max="11546" width="36.85546875" style="135" customWidth="1"/>
    <col min="11547" max="11547" width="37" style="135" customWidth="1"/>
    <col min="11548" max="11563" width="36.85546875" style="135" customWidth="1"/>
    <col min="11564" max="11564" width="37.140625" style="135" customWidth="1"/>
    <col min="11565" max="11566" width="36.85546875" style="135" customWidth="1"/>
    <col min="11567" max="11567" width="36.5703125" style="135" customWidth="1"/>
    <col min="11568" max="11569" width="36.85546875" style="135" customWidth="1"/>
    <col min="11570" max="11570" width="36.5703125" style="135" customWidth="1"/>
    <col min="11571" max="11571" width="37" style="135" customWidth="1"/>
    <col min="11572" max="11590" width="36.85546875" style="135" customWidth="1"/>
    <col min="11591" max="11591" width="37" style="135" customWidth="1"/>
    <col min="11592" max="11609" width="36.85546875" style="135" customWidth="1"/>
    <col min="11610" max="11610" width="36.5703125" style="135" customWidth="1"/>
    <col min="11611" max="11623" width="36.85546875" style="135" customWidth="1"/>
    <col min="11624" max="11624" width="36.5703125" style="135" customWidth="1"/>
    <col min="11625" max="11627" width="36.85546875" style="135" customWidth="1"/>
    <col min="11628" max="11628" width="36.5703125" style="135" customWidth="1"/>
    <col min="11629" max="11636" width="36.85546875" style="135" customWidth="1"/>
    <col min="11637" max="11637" width="36.5703125" style="135" customWidth="1"/>
    <col min="11638" max="11775" width="36.85546875" style="135"/>
    <col min="11776" max="11776" width="18.5703125" style="135" customWidth="1"/>
    <col min="11777" max="11785" width="31.42578125" style="135" customWidth="1"/>
    <col min="11786" max="11802" width="36.85546875" style="135" customWidth="1"/>
    <col min="11803" max="11803" width="37" style="135" customWidth="1"/>
    <col min="11804" max="11819" width="36.85546875" style="135" customWidth="1"/>
    <col min="11820" max="11820" width="37.140625" style="135" customWidth="1"/>
    <col min="11821" max="11822" width="36.85546875" style="135" customWidth="1"/>
    <col min="11823" max="11823" width="36.5703125" style="135" customWidth="1"/>
    <col min="11824" max="11825" width="36.85546875" style="135" customWidth="1"/>
    <col min="11826" max="11826" width="36.5703125" style="135" customWidth="1"/>
    <col min="11827" max="11827" width="37" style="135" customWidth="1"/>
    <col min="11828" max="11846" width="36.85546875" style="135" customWidth="1"/>
    <col min="11847" max="11847" width="37" style="135" customWidth="1"/>
    <col min="11848" max="11865" width="36.85546875" style="135" customWidth="1"/>
    <col min="11866" max="11866" width="36.5703125" style="135" customWidth="1"/>
    <col min="11867" max="11879" width="36.85546875" style="135" customWidth="1"/>
    <col min="11880" max="11880" width="36.5703125" style="135" customWidth="1"/>
    <col min="11881" max="11883" width="36.85546875" style="135" customWidth="1"/>
    <col min="11884" max="11884" width="36.5703125" style="135" customWidth="1"/>
    <col min="11885" max="11892" width="36.85546875" style="135" customWidth="1"/>
    <col min="11893" max="11893" width="36.5703125" style="135" customWidth="1"/>
    <col min="11894" max="12031" width="36.85546875" style="135"/>
    <col min="12032" max="12032" width="18.5703125" style="135" customWidth="1"/>
    <col min="12033" max="12041" width="31.42578125" style="135" customWidth="1"/>
    <col min="12042" max="12058" width="36.85546875" style="135" customWidth="1"/>
    <col min="12059" max="12059" width="37" style="135" customWidth="1"/>
    <col min="12060" max="12075" width="36.85546875" style="135" customWidth="1"/>
    <col min="12076" max="12076" width="37.140625" style="135" customWidth="1"/>
    <col min="12077" max="12078" width="36.85546875" style="135" customWidth="1"/>
    <col min="12079" max="12079" width="36.5703125" style="135" customWidth="1"/>
    <col min="12080" max="12081" width="36.85546875" style="135" customWidth="1"/>
    <col min="12082" max="12082" width="36.5703125" style="135" customWidth="1"/>
    <col min="12083" max="12083" width="37" style="135" customWidth="1"/>
    <col min="12084" max="12102" width="36.85546875" style="135" customWidth="1"/>
    <col min="12103" max="12103" width="37" style="135" customWidth="1"/>
    <col min="12104" max="12121" width="36.85546875" style="135" customWidth="1"/>
    <col min="12122" max="12122" width="36.5703125" style="135" customWidth="1"/>
    <col min="12123" max="12135" width="36.85546875" style="135" customWidth="1"/>
    <col min="12136" max="12136" width="36.5703125" style="135" customWidth="1"/>
    <col min="12137" max="12139" width="36.85546875" style="135" customWidth="1"/>
    <col min="12140" max="12140" width="36.5703125" style="135" customWidth="1"/>
    <col min="12141" max="12148" width="36.85546875" style="135" customWidth="1"/>
    <col min="12149" max="12149" width="36.5703125" style="135" customWidth="1"/>
    <col min="12150" max="12287" width="36.85546875" style="135"/>
    <col min="12288" max="12288" width="18.5703125" style="135" customWidth="1"/>
    <col min="12289" max="12297" width="31.42578125" style="135" customWidth="1"/>
    <col min="12298" max="12314" width="36.85546875" style="135" customWidth="1"/>
    <col min="12315" max="12315" width="37" style="135" customWidth="1"/>
    <col min="12316" max="12331" width="36.85546875" style="135" customWidth="1"/>
    <col min="12332" max="12332" width="37.140625" style="135" customWidth="1"/>
    <col min="12333" max="12334" width="36.85546875" style="135" customWidth="1"/>
    <col min="12335" max="12335" width="36.5703125" style="135" customWidth="1"/>
    <col min="12336" max="12337" width="36.85546875" style="135" customWidth="1"/>
    <col min="12338" max="12338" width="36.5703125" style="135" customWidth="1"/>
    <col min="12339" max="12339" width="37" style="135" customWidth="1"/>
    <col min="12340" max="12358" width="36.85546875" style="135" customWidth="1"/>
    <col min="12359" max="12359" width="37" style="135" customWidth="1"/>
    <col min="12360" max="12377" width="36.85546875" style="135" customWidth="1"/>
    <col min="12378" max="12378" width="36.5703125" style="135" customWidth="1"/>
    <col min="12379" max="12391" width="36.85546875" style="135" customWidth="1"/>
    <col min="12392" max="12392" width="36.5703125" style="135" customWidth="1"/>
    <col min="12393" max="12395" width="36.85546875" style="135" customWidth="1"/>
    <col min="12396" max="12396" width="36.5703125" style="135" customWidth="1"/>
    <col min="12397" max="12404" width="36.85546875" style="135" customWidth="1"/>
    <col min="12405" max="12405" width="36.5703125" style="135" customWidth="1"/>
    <col min="12406" max="12543" width="36.85546875" style="135"/>
    <col min="12544" max="12544" width="18.5703125" style="135" customWidth="1"/>
    <col min="12545" max="12553" width="31.42578125" style="135" customWidth="1"/>
    <col min="12554" max="12570" width="36.85546875" style="135" customWidth="1"/>
    <col min="12571" max="12571" width="37" style="135" customWidth="1"/>
    <col min="12572" max="12587" width="36.85546875" style="135" customWidth="1"/>
    <col min="12588" max="12588" width="37.140625" style="135" customWidth="1"/>
    <col min="12589" max="12590" width="36.85546875" style="135" customWidth="1"/>
    <col min="12591" max="12591" width="36.5703125" style="135" customWidth="1"/>
    <col min="12592" max="12593" width="36.85546875" style="135" customWidth="1"/>
    <col min="12594" max="12594" width="36.5703125" style="135" customWidth="1"/>
    <col min="12595" max="12595" width="37" style="135" customWidth="1"/>
    <col min="12596" max="12614" width="36.85546875" style="135" customWidth="1"/>
    <col min="12615" max="12615" width="37" style="135" customWidth="1"/>
    <col min="12616" max="12633" width="36.85546875" style="135" customWidth="1"/>
    <col min="12634" max="12634" width="36.5703125" style="135" customWidth="1"/>
    <col min="12635" max="12647" width="36.85546875" style="135" customWidth="1"/>
    <col min="12648" max="12648" width="36.5703125" style="135" customWidth="1"/>
    <col min="12649" max="12651" width="36.85546875" style="135" customWidth="1"/>
    <col min="12652" max="12652" width="36.5703125" style="135" customWidth="1"/>
    <col min="12653" max="12660" width="36.85546875" style="135" customWidth="1"/>
    <col min="12661" max="12661" width="36.5703125" style="135" customWidth="1"/>
    <col min="12662" max="12799" width="36.85546875" style="135"/>
    <col min="12800" max="12800" width="18.5703125" style="135" customWidth="1"/>
    <col min="12801" max="12809" width="31.42578125" style="135" customWidth="1"/>
    <col min="12810" max="12826" width="36.85546875" style="135" customWidth="1"/>
    <col min="12827" max="12827" width="37" style="135" customWidth="1"/>
    <col min="12828" max="12843" width="36.85546875" style="135" customWidth="1"/>
    <col min="12844" max="12844" width="37.140625" style="135" customWidth="1"/>
    <col min="12845" max="12846" width="36.85546875" style="135" customWidth="1"/>
    <col min="12847" max="12847" width="36.5703125" style="135" customWidth="1"/>
    <col min="12848" max="12849" width="36.85546875" style="135" customWidth="1"/>
    <col min="12850" max="12850" width="36.5703125" style="135" customWidth="1"/>
    <col min="12851" max="12851" width="37" style="135" customWidth="1"/>
    <col min="12852" max="12870" width="36.85546875" style="135" customWidth="1"/>
    <col min="12871" max="12871" width="37" style="135" customWidth="1"/>
    <col min="12872" max="12889" width="36.85546875" style="135" customWidth="1"/>
    <col min="12890" max="12890" width="36.5703125" style="135" customWidth="1"/>
    <col min="12891" max="12903" width="36.85546875" style="135" customWidth="1"/>
    <col min="12904" max="12904" width="36.5703125" style="135" customWidth="1"/>
    <col min="12905" max="12907" width="36.85546875" style="135" customWidth="1"/>
    <col min="12908" max="12908" width="36.5703125" style="135" customWidth="1"/>
    <col min="12909" max="12916" width="36.85546875" style="135" customWidth="1"/>
    <col min="12917" max="12917" width="36.5703125" style="135" customWidth="1"/>
    <col min="12918" max="13055" width="36.85546875" style="135"/>
    <col min="13056" max="13056" width="18.5703125" style="135" customWidth="1"/>
    <col min="13057" max="13065" width="31.42578125" style="135" customWidth="1"/>
    <col min="13066" max="13082" width="36.85546875" style="135" customWidth="1"/>
    <col min="13083" max="13083" width="37" style="135" customWidth="1"/>
    <col min="13084" max="13099" width="36.85546875" style="135" customWidth="1"/>
    <col min="13100" max="13100" width="37.140625" style="135" customWidth="1"/>
    <col min="13101" max="13102" width="36.85546875" style="135" customWidth="1"/>
    <col min="13103" max="13103" width="36.5703125" style="135" customWidth="1"/>
    <col min="13104" max="13105" width="36.85546875" style="135" customWidth="1"/>
    <col min="13106" max="13106" width="36.5703125" style="135" customWidth="1"/>
    <col min="13107" max="13107" width="37" style="135" customWidth="1"/>
    <col min="13108" max="13126" width="36.85546875" style="135" customWidth="1"/>
    <col min="13127" max="13127" width="37" style="135" customWidth="1"/>
    <col min="13128" max="13145" width="36.85546875" style="135" customWidth="1"/>
    <col min="13146" max="13146" width="36.5703125" style="135" customWidth="1"/>
    <col min="13147" max="13159" width="36.85546875" style="135" customWidth="1"/>
    <col min="13160" max="13160" width="36.5703125" style="135" customWidth="1"/>
    <col min="13161" max="13163" width="36.85546875" style="135" customWidth="1"/>
    <col min="13164" max="13164" width="36.5703125" style="135" customWidth="1"/>
    <col min="13165" max="13172" width="36.85546875" style="135" customWidth="1"/>
    <col min="13173" max="13173" width="36.5703125" style="135" customWidth="1"/>
    <col min="13174" max="13311" width="36.85546875" style="135"/>
    <col min="13312" max="13312" width="18.5703125" style="135" customWidth="1"/>
    <col min="13313" max="13321" width="31.42578125" style="135" customWidth="1"/>
    <col min="13322" max="13338" width="36.85546875" style="135" customWidth="1"/>
    <col min="13339" max="13339" width="37" style="135" customWidth="1"/>
    <col min="13340" max="13355" width="36.85546875" style="135" customWidth="1"/>
    <col min="13356" max="13356" width="37.140625" style="135" customWidth="1"/>
    <col min="13357" max="13358" width="36.85546875" style="135" customWidth="1"/>
    <col min="13359" max="13359" width="36.5703125" style="135" customWidth="1"/>
    <col min="13360" max="13361" width="36.85546875" style="135" customWidth="1"/>
    <col min="13362" max="13362" width="36.5703125" style="135" customWidth="1"/>
    <col min="13363" max="13363" width="37" style="135" customWidth="1"/>
    <col min="13364" max="13382" width="36.85546875" style="135" customWidth="1"/>
    <col min="13383" max="13383" width="37" style="135" customWidth="1"/>
    <col min="13384" max="13401" width="36.85546875" style="135" customWidth="1"/>
    <col min="13402" max="13402" width="36.5703125" style="135" customWidth="1"/>
    <col min="13403" max="13415" width="36.85546875" style="135" customWidth="1"/>
    <col min="13416" max="13416" width="36.5703125" style="135" customWidth="1"/>
    <col min="13417" max="13419" width="36.85546875" style="135" customWidth="1"/>
    <col min="13420" max="13420" width="36.5703125" style="135" customWidth="1"/>
    <col min="13421" max="13428" width="36.85546875" style="135" customWidth="1"/>
    <col min="13429" max="13429" width="36.5703125" style="135" customWidth="1"/>
    <col min="13430" max="13567" width="36.85546875" style="135"/>
    <col min="13568" max="13568" width="18.5703125" style="135" customWidth="1"/>
    <col min="13569" max="13577" width="31.42578125" style="135" customWidth="1"/>
    <col min="13578" max="13594" width="36.85546875" style="135" customWidth="1"/>
    <col min="13595" max="13595" width="37" style="135" customWidth="1"/>
    <col min="13596" max="13611" width="36.85546875" style="135" customWidth="1"/>
    <col min="13612" max="13612" width="37.140625" style="135" customWidth="1"/>
    <col min="13613" max="13614" width="36.85546875" style="135" customWidth="1"/>
    <col min="13615" max="13615" width="36.5703125" style="135" customWidth="1"/>
    <col min="13616" max="13617" width="36.85546875" style="135" customWidth="1"/>
    <col min="13618" max="13618" width="36.5703125" style="135" customWidth="1"/>
    <col min="13619" max="13619" width="37" style="135" customWidth="1"/>
    <col min="13620" max="13638" width="36.85546875" style="135" customWidth="1"/>
    <col min="13639" max="13639" width="37" style="135" customWidth="1"/>
    <col min="13640" max="13657" width="36.85546875" style="135" customWidth="1"/>
    <col min="13658" max="13658" width="36.5703125" style="135" customWidth="1"/>
    <col min="13659" max="13671" width="36.85546875" style="135" customWidth="1"/>
    <col min="13672" max="13672" width="36.5703125" style="135" customWidth="1"/>
    <col min="13673" max="13675" width="36.85546875" style="135" customWidth="1"/>
    <col min="13676" max="13676" width="36.5703125" style="135" customWidth="1"/>
    <col min="13677" max="13684" width="36.85546875" style="135" customWidth="1"/>
    <col min="13685" max="13685" width="36.5703125" style="135" customWidth="1"/>
    <col min="13686" max="13823" width="36.85546875" style="135"/>
    <col min="13824" max="13824" width="18.5703125" style="135" customWidth="1"/>
    <col min="13825" max="13833" width="31.42578125" style="135" customWidth="1"/>
    <col min="13834" max="13850" width="36.85546875" style="135" customWidth="1"/>
    <col min="13851" max="13851" width="37" style="135" customWidth="1"/>
    <col min="13852" max="13867" width="36.85546875" style="135" customWidth="1"/>
    <col min="13868" max="13868" width="37.140625" style="135" customWidth="1"/>
    <col min="13869" max="13870" width="36.85546875" style="135" customWidth="1"/>
    <col min="13871" max="13871" width="36.5703125" style="135" customWidth="1"/>
    <col min="13872" max="13873" width="36.85546875" style="135" customWidth="1"/>
    <col min="13874" max="13874" width="36.5703125" style="135" customWidth="1"/>
    <col min="13875" max="13875" width="37" style="135" customWidth="1"/>
    <col min="13876" max="13894" width="36.85546875" style="135" customWidth="1"/>
    <col min="13895" max="13895" width="37" style="135" customWidth="1"/>
    <col min="13896" max="13913" width="36.85546875" style="135" customWidth="1"/>
    <col min="13914" max="13914" width="36.5703125" style="135" customWidth="1"/>
    <col min="13915" max="13927" width="36.85546875" style="135" customWidth="1"/>
    <col min="13928" max="13928" width="36.5703125" style="135" customWidth="1"/>
    <col min="13929" max="13931" width="36.85546875" style="135" customWidth="1"/>
    <col min="13932" max="13932" width="36.5703125" style="135" customWidth="1"/>
    <col min="13933" max="13940" width="36.85546875" style="135" customWidth="1"/>
    <col min="13941" max="13941" width="36.5703125" style="135" customWidth="1"/>
    <col min="13942" max="14079" width="36.85546875" style="135"/>
    <col min="14080" max="14080" width="18.5703125" style="135" customWidth="1"/>
    <col min="14081" max="14089" width="31.42578125" style="135" customWidth="1"/>
    <col min="14090" max="14106" width="36.85546875" style="135" customWidth="1"/>
    <col min="14107" max="14107" width="37" style="135" customWidth="1"/>
    <col min="14108" max="14123" width="36.85546875" style="135" customWidth="1"/>
    <col min="14124" max="14124" width="37.140625" style="135" customWidth="1"/>
    <col min="14125" max="14126" width="36.85546875" style="135" customWidth="1"/>
    <col min="14127" max="14127" width="36.5703125" style="135" customWidth="1"/>
    <col min="14128" max="14129" width="36.85546875" style="135" customWidth="1"/>
    <col min="14130" max="14130" width="36.5703125" style="135" customWidth="1"/>
    <col min="14131" max="14131" width="37" style="135" customWidth="1"/>
    <col min="14132" max="14150" width="36.85546875" style="135" customWidth="1"/>
    <col min="14151" max="14151" width="37" style="135" customWidth="1"/>
    <col min="14152" max="14169" width="36.85546875" style="135" customWidth="1"/>
    <col min="14170" max="14170" width="36.5703125" style="135" customWidth="1"/>
    <col min="14171" max="14183" width="36.85546875" style="135" customWidth="1"/>
    <col min="14184" max="14184" width="36.5703125" style="135" customWidth="1"/>
    <col min="14185" max="14187" width="36.85546875" style="135" customWidth="1"/>
    <col min="14188" max="14188" width="36.5703125" style="135" customWidth="1"/>
    <col min="14189" max="14196" width="36.85546875" style="135" customWidth="1"/>
    <col min="14197" max="14197" width="36.5703125" style="135" customWidth="1"/>
    <col min="14198" max="14335" width="36.85546875" style="135"/>
    <col min="14336" max="14336" width="18.5703125" style="135" customWidth="1"/>
    <col min="14337" max="14345" width="31.42578125" style="135" customWidth="1"/>
    <col min="14346" max="14362" width="36.85546875" style="135" customWidth="1"/>
    <col min="14363" max="14363" width="37" style="135" customWidth="1"/>
    <col min="14364" max="14379" width="36.85546875" style="135" customWidth="1"/>
    <col min="14380" max="14380" width="37.140625" style="135" customWidth="1"/>
    <col min="14381" max="14382" width="36.85546875" style="135" customWidth="1"/>
    <col min="14383" max="14383" width="36.5703125" style="135" customWidth="1"/>
    <col min="14384" max="14385" width="36.85546875" style="135" customWidth="1"/>
    <col min="14386" max="14386" width="36.5703125" style="135" customWidth="1"/>
    <col min="14387" max="14387" width="37" style="135" customWidth="1"/>
    <col min="14388" max="14406" width="36.85546875" style="135" customWidth="1"/>
    <col min="14407" max="14407" width="37" style="135" customWidth="1"/>
    <col min="14408" max="14425" width="36.85546875" style="135" customWidth="1"/>
    <col min="14426" max="14426" width="36.5703125" style="135" customWidth="1"/>
    <col min="14427" max="14439" width="36.85546875" style="135" customWidth="1"/>
    <col min="14440" max="14440" width="36.5703125" style="135" customWidth="1"/>
    <col min="14441" max="14443" width="36.85546875" style="135" customWidth="1"/>
    <col min="14444" max="14444" width="36.5703125" style="135" customWidth="1"/>
    <col min="14445" max="14452" width="36.85546875" style="135" customWidth="1"/>
    <col min="14453" max="14453" width="36.5703125" style="135" customWidth="1"/>
    <col min="14454" max="14591" width="36.85546875" style="135"/>
    <col min="14592" max="14592" width="18.5703125" style="135" customWidth="1"/>
    <col min="14593" max="14601" width="31.42578125" style="135" customWidth="1"/>
    <col min="14602" max="14618" width="36.85546875" style="135" customWidth="1"/>
    <col min="14619" max="14619" width="37" style="135" customWidth="1"/>
    <col min="14620" max="14635" width="36.85546875" style="135" customWidth="1"/>
    <col min="14636" max="14636" width="37.140625" style="135" customWidth="1"/>
    <col min="14637" max="14638" width="36.85546875" style="135" customWidth="1"/>
    <col min="14639" max="14639" width="36.5703125" style="135" customWidth="1"/>
    <col min="14640" max="14641" width="36.85546875" style="135" customWidth="1"/>
    <col min="14642" max="14642" width="36.5703125" style="135" customWidth="1"/>
    <col min="14643" max="14643" width="37" style="135" customWidth="1"/>
    <col min="14644" max="14662" width="36.85546875" style="135" customWidth="1"/>
    <col min="14663" max="14663" width="37" style="135" customWidth="1"/>
    <col min="14664" max="14681" width="36.85546875" style="135" customWidth="1"/>
    <col min="14682" max="14682" width="36.5703125" style="135" customWidth="1"/>
    <col min="14683" max="14695" width="36.85546875" style="135" customWidth="1"/>
    <col min="14696" max="14696" width="36.5703125" style="135" customWidth="1"/>
    <col min="14697" max="14699" width="36.85546875" style="135" customWidth="1"/>
    <col min="14700" max="14700" width="36.5703125" style="135" customWidth="1"/>
    <col min="14701" max="14708" width="36.85546875" style="135" customWidth="1"/>
    <col min="14709" max="14709" width="36.5703125" style="135" customWidth="1"/>
    <col min="14710" max="14847" width="36.85546875" style="135"/>
    <col min="14848" max="14848" width="18.5703125" style="135" customWidth="1"/>
    <col min="14849" max="14857" width="31.42578125" style="135" customWidth="1"/>
    <col min="14858" max="14874" width="36.85546875" style="135" customWidth="1"/>
    <col min="14875" max="14875" width="37" style="135" customWidth="1"/>
    <col min="14876" max="14891" width="36.85546875" style="135" customWidth="1"/>
    <col min="14892" max="14892" width="37.140625" style="135" customWidth="1"/>
    <col min="14893" max="14894" width="36.85546875" style="135" customWidth="1"/>
    <col min="14895" max="14895" width="36.5703125" style="135" customWidth="1"/>
    <col min="14896" max="14897" width="36.85546875" style="135" customWidth="1"/>
    <col min="14898" max="14898" width="36.5703125" style="135" customWidth="1"/>
    <col min="14899" max="14899" width="37" style="135" customWidth="1"/>
    <col min="14900" max="14918" width="36.85546875" style="135" customWidth="1"/>
    <col min="14919" max="14919" width="37" style="135" customWidth="1"/>
    <col min="14920" max="14937" width="36.85546875" style="135" customWidth="1"/>
    <col min="14938" max="14938" width="36.5703125" style="135" customWidth="1"/>
    <col min="14939" max="14951" width="36.85546875" style="135" customWidth="1"/>
    <col min="14952" max="14952" width="36.5703125" style="135" customWidth="1"/>
    <col min="14953" max="14955" width="36.85546875" style="135" customWidth="1"/>
    <col min="14956" max="14956" width="36.5703125" style="135" customWidth="1"/>
    <col min="14957" max="14964" width="36.85546875" style="135" customWidth="1"/>
    <col min="14965" max="14965" width="36.5703125" style="135" customWidth="1"/>
    <col min="14966" max="15103" width="36.85546875" style="135"/>
    <col min="15104" max="15104" width="18.5703125" style="135" customWidth="1"/>
    <col min="15105" max="15113" width="31.42578125" style="135" customWidth="1"/>
    <col min="15114" max="15130" width="36.85546875" style="135" customWidth="1"/>
    <col min="15131" max="15131" width="37" style="135" customWidth="1"/>
    <col min="15132" max="15147" width="36.85546875" style="135" customWidth="1"/>
    <col min="15148" max="15148" width="37.140625" style="135" customWidth="1"/>
    <col min="15149" max="15150" width="36.85546875" style="135" customWidth="1"/>
    <col min="15151" max="15151" width="36.5703125" style="135" customWidth="1"/>
    <col min="15152" max="15153" width="36.85546875" style="135" customWidth="1"/>
    <col min="15154" max="15154" width="36.5703125" style="135" customWidth="1"/>
    <col min="15155" max="15155" width="37" style="135" customWidth="1"/>
    <col min="15156" max="15174" width="36.85546875" style="135" customWidth="1"/>
    <col min="15175" max="15175" width="37" style="135" customWidth="1"/>
    <col min="15176" max="15193" width="36.85546875" style="135" customWidth="1"/>
    <col min="15194" max="15194" width="36.5703125" style="135" customWidth="1"/>
    <col min="15195" max="15207" width="36.85546875" style="135" customWidth="1"/>
    <col min="15208" max="15208" width="36.5703125" style="135" customWidth="1"/>
    <col min="15209" max="15211" width="36.85546875" style="135" customWidth="1"/>
    <col min="15212" max="15212" width="36.5703125" style="135" customWidth="1"/>
    <col min="15213" max="15220" width="36.85546875" style="135" customWidth="1"/>
    <col min="15221" max="15221" width="36.5703125" style="135" customWidth="1"/>
    <col min="15222" max="15359" width="36.85546875" style="135"/>
    <col min="15360" max="15360" width="18.5703125" style="135" customWidth="1"/>
    <col min="15361" max="15369" width="31.42578125" style="135" customWidth="1"/>
    <col min="15370" max="15386" width="36.85546875" style="135" customWidth="1"/>
    <col min="15387" max="15387" width="37" style="135" customWidth="1"/>
    <col min="15388" max="15403" width="36.85546875" style="135" customWidth="1"/>
    <col min="15404" max="15404" width="37.140625" style="135" customWidth="1"/>
    <col min="15405" max="15406" width="36.85546875" style="135" customWidth="1"/>
    <col min="15407" max="15407" width="36.5703125" style="135" customWidth="1"/>
    <col min="15408" max="15409" width="36.85546875" style="135" customWidth="1"/>
    <col min="15410" max="15410" width="36.5703125" style="135" customWidth="1"/>
    <col min="15411" max="15411" width="37" style="135" customWidth="1"/>
    <col min="15412" max="15430" width="36.85546875" style="135" customWidth="1"/>
    <col min="15431" max="15431" width="37" style="135" customWidth="1"/>
    <col min="15432" max="15449" width="36.85546875" style="135" customWidth="1"/>
    <col min="15450" max="15450" width="36.5703125" style="135" customWidth="1"/>
    <col min="15451" max="15463" width="36.85546875" style="135" customWidth="1"/>
    <col min="15464" max="15464" width="36.5703125" style="135" customWidth="1"/>
    <col min="15465" max="15467" width="36.85546875" style="135" customWidth="1"/>
    <col min="15468" max="15468" width="36.5703125" style="135" customWidth="1"/>
    <col min="15469" max="15476" width="36.85546875" style="135" customWidth="1"/>
    <col min="15477" max="15477" width="36.5703125" style="135" customWidth="1"/>
    <col min="15478" max="15615" width="36.85546875" style="135"/>
    <col min="15616" max="15616" width="18.5703125" style="135" customWidth="1"/>
    <col min="15617" max="15625" width="31.42578125" style="135" customWidth="1"/>
    <col min="15626" max="15642" width="36.85546875" style="135" customWidth="1"/>
    <col min="15643" max="15643" width="37" style="135" customWidth="1"/>
    <col min="15644" max="15659" width="36.85546875" style="135" customWidth="1"/>
    <col min="15660" max="15660" width="37.140625" style="135" customWidth="1"/>
    <col min="15661" max="15662" width="36.85546875" style="135" customWidth="1"/>
    <col min="15663" max="15663" width="36.5703125" style="135" customWidth="1"/>
    <col min="15664" max="15665" width="36.85546875" style="135" customWidth="1"/>
    <col min="15666" max="15666" width="36.5703125" style="135" customWidth="1"/>
    <col min="15667" max="15667" width="37" style="135" customWidth="1"/>
    <col min="15668" max="15686" width="36.85546875" style="135" customWidth="1"/>
    <col min="15687" max="15687" width="37" style="135" customWidth="1"/>
    <col min="15688" max="15705" width="36.85546875" style="135" customWidth="1"/>
    <col min="15706" max="15706" width="36.5703125" style="135" customWidth="1"/>
    <col min="15707" max="15719" width="36.85546875" style="135" customWidth="1"/>
    <col min="15720" max="15720" width="36.5703125" style="135" customWidth="1"/>
    <col min="15721" max="15723" width="36.85546875" style="135" customWidth="1"/>
    <col min="15724" max="15724" width="36.5703125" style="135" customWidth="1"/>
    <col min="15725" max="15732" width="36.85546875" style="135" customWidth="1"/>
    <col min="15733" max="15733" width="36.5703125" style="135" customWidth="1"/>
    <col min="15734" max="15871" width="36.85546875" style="135"/>
    <col min="15872" max="15872" width="18.5703125" style="135" customWidth="1"/>
    <col min="15873" max="15881" width="31.42578125" style="135" customWidth="1"/>
    <col min="15882" max="15898" width="36.85546875" style="135" customWidth="1"/>
    <col min="15899" max="15899" width="37" style="135" customWidth="1"/>
    <col min="15900" max="15915" width="36.85546875" style="135" customWidth="1"/>
    <col min="15916" max="15916" width="37.140625" style="135" customWidth="1"/>
    <col min="15917" max="15918" width="36.85546875" style="135" customWidth="1"/>
    <col min="15919" max="15919" width="36.5703125" style="135" customWidth="1"/>
    <col min="15920" max="15921" width="36.85546875" style="135" customWidth="1"/>
    <col min="15922" max="15922" width="36.5703125" style="135" customWidth="1"/>
    <col min="15923" max="15923" width="37" style="135" customWidth="1"/>
    <col min="15924" max="15942" width="36.85546875" style="135" customWidth="1"/>
    <col min="15943" max="15943" width="37" style="135" customWidth="1"/>
    <col min="15944" max="15961" width="36.85546875" style="135" customWidth="1"/>
    <col min="15962" max="15962" width="36.5703125" style="135" customWidth="1"/>
    <col min="15963" max="15975" width="36.85546875" style="135" customWidth="1"/>
    <col min="15976" max="15976" width="36.5703125" style="135" customWidth="1"/>
    <col min="15977" max="15979" width="36.85546875" style="135" customWidth="1"/>
    <col min="15980" max="15980" width="36.5703125" style="135" customWidth="1"/>
    <col min="15981" max="15988" width="36.85546875" style="135" customWidth="1"/>
    <col min="15989" max="15989" width="36.5703125" style="135" customWidth="1"/>
    <col min="15990" max="16127" width="36.85546875" style="135"/>
    <col min="16128" max="16128" width="18.5703125" style="135" customWidth="1"/>
    <col min="16129" max="16137" width="31.42578125" style="135" customWidth="1"/>
    <col min="16138" max="16154" width="36.85546875" style="135" customWidth="1"/>
    <col min="16155" max="16155" width="37" style="135" customWidth="1"/>
    <col min="16156" max="16171" width="36.85546875" style="135" customWidth="1"/>
    <col min="16172" max="16172" width="37.140625" style="135" customWidth="1"/>
    <col min="16173" max="16174" width="36.85546875" style="135" customWidth="1"/>
    <col min="16175" max="16175" width="36.5703125" style="135" customWidth="1"/>
    <col min="16176" max="16177" width="36.85546875" style="135" customWidth="1"/>
    <col min="16178" max="16178" width="36.5703125" style="135" customWidth="1"/>
    <col min="16179" max="16179" width="37" style="135" customWidth="1"/>
    <col min="16180" max="16198" width="36.85546875" style="135" customWidth="1"/>
    <col min="16199" max="16199" width="37" style="135" customWidth="1"/>
    <col min="16200" max="16217" width="36.85546875" style="135" customWidth="1"/>
    <col min="16218" max="16218" width="36.5703125" style="135" customWidth="1"/>
    <col min="16219" max="16231" width="36.85546875" style="135" customWidth="1"/>
    <col min="16232" max="16232" width="36.5703125" style="135" customWidth="1"/>
    <col min="16233" max="16235" width="36.85546875" style="135" customWidth="1"/>
    <col min="16236" max="16236" width="36.5703125" style="135" customWidth="1"/>
    <col min="16237" max="16244" width="36.85546875" style="135" customWidth="1"/>
    <col min="16245" max="16245" width="36.5703125" style="135" customWidth="1"/>
    <col min="16246" max="16384" width="36.85546875" style="135"/>
  </cols>
  <sheetData>
    <row r="1" spans="1:244" s="80" customFormat="1" ht="12.75" customHeight="1" x14ac:dyDescent="0.25">
      <c r="A1" s="76" t="s">
        <v>115</v>
      </c>
      <c r="B1" s="77"/>
      <c r="C1" s="78"/>
      <c r="D1" s="78"/>
      <c r="E1" s="78"/>
      <c r="F1" s="78"/>
      <c r="G1" s="78"/>
      <c r="H1" s="78"/>
      <c r="I1" s="78"/>
      <c r="J1" s="79"/>
      <c r="K1" s="79"/>
      <c r="L1" s="79"/>
      <c r="M1" s="79"/>
      <c r="N1" s="79"/>
      <c r="O1" s="79"/>
      <c r="P1" s="79"/>
      <c r="Q1" s="79"/>
      <c r="R1" s="79"/>
      <c r="S1" s="79"/>
      <c r="T1" s="79"/>
      <c r="U1" s="79"/>
      <c r="V1" s="79"/>
      <c r="W1" s="79"/>
      <c r="X1" s="79"/>
      <c r="Y1" s="79"/>
      <c r="Z1" s="79"/>
      <c r="AA1" s="79"/>
      <c r="AB1" s="79"/>
      <c r="AC1" s="79"/>
      <c r="AD1" s="79"/>
      <c r="AE1" s="79"/>
      <c r="AF1" s="79"/>
      <c r="AG1" s="79"/>
      <c r="AH1" s="79"/>
    </row>
    <row r="2" spans="1:244" s="84" customFormat="1" ht="12.75" customHeight="1" x14ac:dyDescent="0.25">
      <c r="A2" s="81" t="s">
        <v>116</v>
      </c>
      <c r="B2" s="82">
        <v>1</v>
      </c>
      <c r="C2" s="82">
        <v>2</v>
      </c>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3"/>
      <c r="AJ2" s="83"/>
      <c r="AK2" s="83" t="str">
        <f t="shared" ref="AK2:CU2" si="0">IF(AK3="","",AJ2+1)</f>
        <v/>
      </c>
      <c r="AL2" s="83" t="str">
        <f t="shared" si="0"/>
        <v/>
      </c>
      <c r="AM2" s="83" t="str">
        <f t="shared" si="0"/>
        <v/>
      </c>
      <c r="AN2" s="83" t="str">
        <f t="shared" si="0"/>
        <v/>
      </c>
      <c r="AO2" s="83" t="str">
        <f t="shared" si="0"/>
        <v/>
      </c>
      <c r="AP2" s="83" t="str">
        <f t="shared" si="0"/>
        <v/>
      </c>
      <c r="AQ2" s="83" t="str">
        <f t="shared" si="0"/>
        <v/>
      </c>
      <c r="AR2" s="83" t="str">
        <f t="shared" si="0"/>
        <v/>
      </c>
      <c r="AS2" s="83" t="str">
        <f t="shared" si="0"/>
        <v/>
      </c>
      <c r="AT2" s="83" t="str">
        <f t="shared" si="0"/>
        <v/>
      </c>
      <c r="AU2" s="83" t="str">
        <f t="shared" si="0"/>
        <v/>
      </c>
      <c r="AV2" s="83" t="str">
        <f t="shared" si="0"/>
        <v/>
      </c>
      <c r="AW2" s="83" t="str">
        <f t="shared" si="0"/>
        <v/>
      </c>
      <c r="AX2" s="83" t="str">
        <f t="shared" si="0"/>
        <v/>
      </c>
      <c r="AY2" s="83" t="str">
        <f t="shared" si="0"/>
        <v/>
      </c>
      <c r="AZ2" s="83" t="str">
        <f t="shared" si="0"/>
        <v/>
      </c>
      <c r="BA2" s="83" t="str">
        <f t="shared" si="0"/>
        <v/>
      </c>
      <c r="BB2" s="83" t="str">
        <f t="shared" si="0"/>
        <v/>
      </c>
      <c r="BC2" s="83" t="str">
        <f t="shared" si="0"/>
        <v/>
      </c>
      <c r="BD2" s="83" t="str">
        <f t="shared" si="0"/>
        <v/>
      </c>
      <c r="BE2" s="83" t="str">
        <f t="shared" si="0"/>
        <v/>
      </c>
      <c r="BF2" s="83" t="str">
        <f t="shared" si="0"/>
        <v/>
      </c>
      <c r="BG2" s="83" t="str">
        <f t="shared" si="0"/>
        <v/>
      </c>
      <c r="BH2" s="83" t="str">
        <f t="shared" si="0"/>
        <v/>
      </c>
      <c r="BI2" s="83" t="str">
        <f t="shared" si="0"/>
        <v/>
      </c>
      <c r="BJ2" s="83" t="str">
        <f t="shared" si="0"/>
        <v/>
      </c>
      <c r="BK2" s="83" t="str">
        <f t="shared" si="0"/>
        <v/>
      </c>
      <c r="BL2" s="83" t="str">
        <f t="shared" si="0"/>
        <v/>
      </c>
      <c r="BM2" s="83" t="str">
        <f t="shared" si="0"/>
        <v/>
      </c>
      <c r="BN2" s="83" t="str">
        <f t="shared" si="0"/>
        <v/>
      </c>
      <c r="BO2" s="83" t="str">
        <f t="shared" si="0"/>
        <v/>
      </c>
      <c r="BP2" s="83" t="str">
        <f t="shared" si="0"/>
        <v/>
      </c>
      <c r="BQ2" s="83" t="str">
        <f t="shared" si="0"/>
        <v/>
      </c>
      <c r="BR2" s="83" t="str">
        <f t="shared" si="0"/>
        <v/>
      </c>
      <c r="BS2" s="83" t="str">
        <f t="shared" si="0"/>
        <v/>
      </c>
      <c r="BT2" s="83" t="str">
        <f t="shared" si="0"/>
        <v/>
      </c>
      <c r="BU2" s="83" t="str">
        <f t="shared" si="0"/>
        <v/>
      </c>
      <c r="BV2" s="83" t="str">
        <f t="shared" si="0"/>
        <v/>
      </c>
      <c r="BW2" s="83" t="str">
        <f t="shared" si="0"/>
        <v/>
      </c>
      <c r="BX2" s="83" t="str">
        <f t="shared" si="0"/>
        <v/>
      </c>
      <c r="BY2" s="83" t="str">
        <f t="shared" si="0"/>
        <v/>
      </c>
      <c r="BZ2" s="83" t="str">
        <f t="shared" si="0"/>
        <v/>
      </c>
      <c r="CA2" s="83" t="str">
        <f t="shared" si="0"/>
        <v/>
      </c>
      <c r="CB2" s="83" t="str">
        <f t="shared" si="0"/>
        <v/>
      </c>
      <c r="CC2" s="83" t="str">
        <f t="shared" si="0"/>
        <v/>
      </c>
      <c r="CD2" s="83" t="str">
        <f t="shared" si="0"/>
        <v/>
      </c>
      <c r="CE2" s="83" t="str">
        <f t="shared" si="0"/>
        <v/>
      </c>
      <c r="CF2" s="83" t="str">
        <f t="shared" si="0"/>
        <v/>
      </c>
      <c r="CG2" s="83" t="str">
        <f t="shared" si="0"/>
        <v/>
      </c>
      <c r="CH2" s="83" t="str">
        <f t="shared" si="0"/>
        <v/>
      </c>
      <c r="CI2" s="83" t="str">
        <f t="shared" si="0"/>
        <v/>
      </c>
      <c r="CJ2" s="83" t="str">
        <f t="shared" si="0"/>
        <v/>
      </c>
      <c r="CK2" s="83" t="str">
        <f t="shared" si="0"/>
        <v/>
      </c>
      <c r="CL2" s="83" t="str">
        <f t="shared" si="0"/>
        <v/>
      </c>
      <c r="CM2" s="83" t="str">
        <f t="shared" si="0"/>
        <v/>
      </c>
      <c r="CN2" s="83" t="str">
        <f t="shared" si="0"/>
        <v/>
      </c>
      <c r="CO2" s="83" t="str">
        <f t="shared" si="0"/>
        <v/>
      </c>
      <c r="CP2" s="83" t="str">
        <f t="shared" si="0"/>
        <v/>
      </c>
      <c r="CQ2" s="83" t="str">
        <f t="shared" si="0"/>
        <v/>
      </c>
      <c r="CR2" s="83" t="str">
        <f t="shared" si="0"/>
        <v/>
      </c>
      <c r="CS2" s="83" t="str">
        <f t="shared" si="0"/>
        <v/>
      </c>
      <c r="CT2" s="83" t="str">
        <f t="shared" si="0"/>
        <v/>
      </c>
      <c r="CU2" s="83" t="str">
        <f t="shared" si="0"/>
        <v/>
      </c>
      <c r="CV2" s="83" t="str">
        <f t="shared" ref="CV2:FG2" si="1">IF(CV3="","",CU2+1)</f>
        <v/>
      </c>
      <c r="CW2" s="83" t="str">
        <f t="shared" si="1"/>
        <v/>
      </c>
      <c r="CX2" s="83" t="str">
        <f t="shared" si="1"/>
        <v/>
      </c>
      <c r="CY2" s="83" t="str">
        <f t="shared" si="1"/>
        <v/>
      </c>
      <c r="CZ2" s="83" t="str">
        <f t="shared" si="1"/>
        <v/>
      </c>
      <c r="DA2" s="83" t="str">
        <f t="shared" si="1"/>
        <v/>
      </c>
      <c r="DB2" s="83" t="str">
        <f t="shared" si="1"/>
        <v/>
      </c>
      <c r="DC2" s="83" t="str">
        <f t="shared" si="1"/>
        <v/>
      </c>
      <c r="DD2" s="83" t="str">
        <f t="shared" si="1"/>
        <v/>
      </c>
      <c r="DE2" s="83" t="str">
        <f t="shared" si="1"/>
        <v/>
      </c>
      <c r="DF2" s="83" t="str">
        <f t="shared" si="1"/>
        <v/>
      </c>
      <c r="DG2" s="83" t="str">
        <f t="shared" si="1"/>
        <v/>
      </c>
      <c r="DH2" s="83" t="str">
        <f t="shared" si="1"/>
        <v/>
      </c>
      <c r="DI2" s="83" t="str">
        <f t="shared" si="1"/>
        <v/>
      </c>
      <c r="DJ2" s="83" t="str">
        <f t="shared" si="1"/>
        <v/>
      </c>
      <c r="DK2" s="83" t="str">
        <f t="shared" si="1"/>
        <v/>
      </c>
      <c r="DL2" s="83" t="str">
        <f t="shared" si="1"/>
        <v/>
      </c>
      <c r="DM2" s="83" t="str">
        <f t="shared" si="1"/>
        <v/>
      </c>
      <c r="DN2" s="83" t="str">
        <f t="shared" si="1"/>
        <v/>
      </c>
      <c r="DO2" s="83" t="str">
        <f t="shared" si="1"/>
        <v/>
      </c>
      <c r="DP2" s="83" t="str">
        <f t="shared" si="1"/>
        <v/>
      </c>
      <c r="DQ2" s="83" t="str">
        <f t="shared" si="1"/>
        <v/>
      </c>
      <c r="DR2" s="83" t="str">
        <f t="shared" si="1"/>
        <v/>
      </c>
      <c r="DS2" s="83" t="str">
        <f t="shared" si="1"/>
        <v/>
      </c>
      <c r="DT2" s="83" t="str">
        <f t="shared" si="1"/>
        <v/>
      </c>
      <c r="DU2" s="83" t="str">
        <f t="shared" si="1"/>
        <v/>
      </c>
      <c r="DV2" s="83" t="str">
        <f t="shared" si="1"/>
        <v/>
      </c>
      <c r="DW2" s="83" t="str">
        <f t="shared" si="1"/>
        <v/>
      </c>
      <c r="DX2" s="83" t="str">
        <f t="shared" si="1"/>
        <v/>
      </c>
      <c r="DY2" s="83" t="str">
        <f t="shared" si="1"/>
        <v/>
      </c>
      <c r="DZ2" s="83" t="str">
        <f t="shared" si="1"/>
        <v/>
      </c>
      <c r="EA2" s="83" t="str">
        <f t="shared" si="1"/>
        <v/>
      </c>
      <c r="EB2" s="83" t="str">
        <f t="shared" si="1"/>
        <v/>
      </c>
      <c r="EC2" s="83" t="str">
        <f t="shared" si="1"/>
        <v/>
      </c>
      <c r="ED2" s="83" t="str">
        <f t="shared" si="1"/>
        <v/>
      </c>
      <c r="EE2" s="83" t="str">
        <f t="shared" si="1"/>
        <v/>
      </c>
      <c r="EF2" s="83" t="str">
        <f t="shared" si="1"/>
        <v/>
      </c>
      <c r="EG2" s="83" t="str">
        <f t="shared" si="1"/>
        <v/>
      </c>
      <c r="EH2" s="83" t="str">
        <f t="shared" si="1"/>
        <v/>
      </c>
      <c r="EI2" s="83" t="str">
        <f t="shared" si="1"/>
        <v/>
      </c>
      <c r="EJ2" s="83" t="str">
        <f t="shared" si="1"/>
        <v/>
      </c>
      <c r="EK2" s="83" t="str">
        <f t="shared" si="1"/>
        <v/>
      </c>
      <c r="EL2" s="83" t="str">
        <f t="shared" si="1"/>
        <v/>
      </c>
      <c r="EM2" s="83" t="str">
        <f t="shared" si="1"/>
        <v/>
      </c>
      <c r="EN2" s="83" t="str">
        <f t="shared" si="1"/>
        <v/>
      </c>
      <c r="EO2" s="83" t="str">
        <f t="shared" si="1"/>
        <v/>
      </c>
      <c r="EP2" s="83" t="str">
        <f t="shared" si="1"/>
        <v/>
      </c>
      <c r="EQ2" s="83" t="str">
        <f t="shared" si="1"/>
        <v/>
      </c>
      <c r="ER2" s="83" t="str">
        <f t="shared" si="1"/>
        <v/>
      </c>
      <c r="ES2" s="83" t="str">
        <f t="shared" si="1"/>
        <v/>
      </c>
      <c r="ET2" s="83" t="str">
        <f t="shared" si="1"/>
        <v/>
      </c>
      <c r="EU2" s="83" t="str">
        <f t="shared" si="1"/>
        <v/>
      </c>
      <c r="EV2" s="83" t="str">
        <f t="shared" si="1"/>
        <v/>
      </c>
      <c r="EW2" s="83" t="str">
        <f t="shared" si="1"/>
        <v/>
      </c>
      <c r="EX2" s="83" t="str">
        <f t="shared" si="1"/>
        <v/>
      </c>
      <c r="EY2" s="83" t="str">
        <f t="shared" si="1"/>
        <v/>
      </c>
      <c r="EZ2" s="83" t="str">
        <f t="shared" si="1"/>
        <v/>
      </c>
      <c r="FA2" s="83" t="str">
        <f t="shared" si="1"/>
        <v/>
      </c>
      <c r="FB2" s="83" t="str">
        <f t="shared" si="1"/>
        <v/>
      </c>
      <c r="FC2" s="83" t="str">
        <f t="shared" si="1"/>
        <v/>
      </c>
      <c r="FD2" s="83" t="str">
        <f t="shared" si="1"/>
        <v/>
      </c>
      <c r="FE2" s="83" t="str">
        <f t="shared" si="1"/>
        <v/>
      </c>
      <c r="FF2" s="83" t="str">
        <f t="shared" si="1"/>
        <v/>
      </c>
      <c r="FG2" s="83" t="str">
        <f t="shared" si="1"/>
        <v/>
      </c>
      <c r="FH2" s="83" t="str">
        <f t="shared" ref="FH2:HS2" si="2">IF(FH3="","",FG2+1)</f>
        <v/>
      </c>
      <c r="FI2" s="83" t="str">
        <f t="shared" si="2"/>
        <v/>
      </c>
      <c r="FJ2" s="83" t="str">
        <f t="shared" si="2"/>
        <v/>
      </c>
      <c r="FK2" s="83" t="str">
        <f t="shared" si="2"/>
        <v/>
      </c>
      <c r="FL2" s="83" t="str">
        <f t="shared" si="2"/>
        <v/>
      </c>
      <c r="FM2" s="83" t="str">
        <f t="shared" si="2"/>
        <v/>
      </c>
      <c r="FN2" s="83" t="str">
        <f t="shared" si="2"/>
        <v/>
      </c>
      <c r="FO2" s="83" t="str">
        <f t="shared" si="2"/>
        <v/>
      </c>
      <c r="FP2" s="83" t="str">
        <f t="shared" si="2"/>
        <v/>
      </c>
      <c r="FQ2" s="83" t="str">
        <f t="shared" si="2"/>
        <v/>
      </c>
      <c r="FR2" s="83" t="str">
        <f t="shared" si="2"/>
        <v/>
      </c>
      <c r="FS2" s="83" t="str">
        <f t="shared" si="2"/>
        <v/>
      </c>
      <c r="FT2" s="83" t="str">
        <f t="shared" si="2"/>
        <v/>
      </c>
      <c r="FU2" s="83" t="str">
        <f t="shared" si="2"/>
        <v/>
      </c>
      <c r="FV2" s="83" t="str">
        <f t="shared" si="2"/>
        <v/>
      </c>
      <c r="FW2" s="83" t="str">
        <f t="shared" si="2"/>
        <v/>
      </c>
      <c r="FX2" s="83" t="str">
        <f t="shared" si="2"/>
        <v/>
      </c>
      <c r="FY2" s="83" t="str">
        <f t="shared" si="2"/>
        <v/>
      </c>
      <c r="FZ2" s="83" t="str">
        <f t="shared" si="2"/>
        <v/>
      </c>
      <c r="GA2" s="83" t="str">
        <f t="shared" si="2"/>
        <v/>
      </c>
      <c r="GB2" s="83" t="str">
        <f t="shared" si="2"/>
        <v/>
      </c>
      <c r="GC2" s="83" t="str">
        <f t="shared" si="2"/>
        <v/>
      </c>
      <c r="GD2" s="83" t="str">
        <f t="shared" si="2"/>
        <v/>
      </c>
      <c r="GE2" s="83" t="str">
        <f t="shared" si="2"/>
        <v/>
      </c>
      <c r="GF2" s="83" t="str">
        <f t="shared" si="2"/>
        <v/>
      </c>
      <c r="GG2" s="83" t="str">
        <f t="shared" si="2"/>
        <v/>
      </c>
      <c r="GH2" s="83" t="str">
        <f t="shared" si="2"/>
        <v/>
      </c>
      <c r="GI2" s="83" t="str">
        <f t="shared" si="2"/>
        <v/>
      </c>
      <c r="GJ2" s="83" t="str">
        <f t="shared" si="2"/>
        <v/>
      </c>
      <c r="GK2" s="83" t="str">
        <f t="shared" si="2"/>
        <v/>
      </c>
      <c r="GL2" s="83" t="str">
        <f t="shared" si="2"/>
        <v/>
      </c>
      <c r="GM2" s="83" t="str">
        <f t="shared" si="2"/>
        <v/>
      </c>
      <c r="GN2" s="83" t="str">
        <f t="shared" si="2"/>
        <v/>
      </c>
      <c r="GO2" s="83" t="str">
        <f t="shared" si="2"/>
        <v/>
      </c>
      <c r="GP2" s="83" t="str">
        <f t="shared" si="2"/>
        <v/>
      </c>
      <c r="GQ2" s="83" t="str">
        <f t="shared" si="2"/>
        <v/>
      </c>
      <c r="GR2" s="83" t="str">
        <f t="shared" si="2"/>
        <v/>
      </c>
      <c r="GS2" s="83" t="str">
        <f t="shared" si="2"/>
        <v/>
      </c>
      <c r="GT2" s="83" t="str">
        <f t="shared" si="2"/>
        <v/>
      </c>
      <c r="GU2" s="83" t="str">
        <f t="shared" si="2"/>
        <v/>
      </c>
      <c r="GV2" s="83" t="str">
        <f t="shared" si="2"/>
        <v/>
      </c>
      <c r="GW2" s="83" t="str">
        <f t="shared" si="2"/>
        <v/>
      </c>
      <c r="GX2" s="83" t="str">
        <f t="shared" si="2"/>
        <v/>
      </c>
      <c r="GY2" s="83" t="str">
        <f t="shared" si="2"/>
        <v/>
      </c>
      <c r="GZ2" s="83" t="str">
        <f t="shared" si="2"/>
        <v/>
      </c>
      <c r="HA2" s="83" t="str">
        <f t="shared" si="2"/>
        <v/>
      </c>
      <c r="HB2" s="83" t="str">
        <f t="shared" si="2"/>
        <v/>
      </c>
      <c r="HC2" s="83" t="str">
        <f t="shared" si="2"/>
        <v/>
      </c>
      <c r="HD2" s="83" t="str">
        <f t="shared" si="2"/>
        <v/>
      </c>
      <c r="HE2" s="83" t="str">
        <f t="shared" si="2"/>
        <v/>
      </c>
      <c r="HF2" s="83" t="str">
        <f t="shared" si="2"/>
        <v/>
      </c>
      <c r="HG2" s="83" t="str">
        <f t="shared" si="2"/>
        <v/>
      </c>
      <c r="HH2" s="83" t="str">
        <f t="shared" si="2"/>
        <v/>
      </c>
      <c r="HI2" s="83" t="str">
        <f t="shared" si="2"/>
        <v/>
      </c>
      <c r="HJ2" s="83" t="str">
        <f t="shared" si="2"/>
        <v/>
      </c>
      <c r="HK2" s="83" t="str">
        <f t="shared" si="2"/>
        <v/>
      </c>
      <c r="HL2" s="83" t="str">
        <f t="shared" si="2"/>
        <v/>
      </c>
      <c r="HM2" s="83" t="str">
        <f t="shared" si="2"/>
        <v/>
      </c>
      <c r="HN2" s="83" t="str">
        <f t="shared" si="2"/>
        <v/>
      </c>
      <c r="HO2" s="83" t="str">
        <f t="shared" si="2"/>
        <v/>
      </c>
      <c r="HP2" s="83" t="str">
        <f t="shared" si="2"/>
        <v/>
      </c>
      <c r="HQ2" s="83" t="str">
        <f t="shared" si="2"/>
        <v/>
      </c>
      <c r="HR2" s="83" t="str">
        <f t="shared" si="2"/>
        <v/>
      </c>
      <c r="HS2" s="83" t="str">
        <f t="shared" si="2"/>
        <v/>
      </c>
      <c r="HT2" s="83" t="str">
        <f t="shared" ref="HT2:IJ2" si="3">IF(HT3="","",HS2+1)</f>
        <v/>
      </c>
      <c r="HU2" s="83" t="str">
        <f t="shared" si="3"/>
        <v/>
      </c>
      <c r="HV2" s="83" t="str">
        <f t="shared" si="3"/>
        <v/>
      </c>
      <c r="HW2" s="83" t="str">
        <f t="shared" si="3"/>
        <v/>
      </c>
      <c r="HX2" s="83" t="str">
        <f t="shared" si="3"/>
        <v/>
      </c>
      <c r="HY2" s="83" t="str">
        <f t="shared" si="3"/>
        <v/>
      </c>
      <c r="HZ2" s="83" t="str">
        <f t="shared" si="3"/>
        <v/>
      </c>
      <c r="IA2" s="83" t="str">
        <f t="shared" si="3"/>
        <v/>
      </c>
      <c r="IB2" s="83" t="str">
        <f t="shared" si="3"/>
        <v/>
      </c>
      <c r="IC2" s="83" t="str">
        <f t="shared" si="3"/>
        <v/>
      </c>
      <c r="ID2" s="83" t="str">
        <f t="shared" si="3"/>
        <v/>
      </c>
      <c r="IE2" s="83" t="str">
        <f t="shared" si="3"/>
        <v/>
      </c>
      <c r="IF2" s="83" t="str">
        <f t="shared" si="3"/>
        <v/>
      </c>
      <c r="IG2" s="83" t="str">
        <f t="shared" si="3"/>
        <v/>
      </c>
      <c r="IH2" s="83" t="str">
        <f t="shared" si="3"/>
        <v/>
      </c>
      <c r="II2" s="83" t="str">
        <f t="shared" si="3"/>
        <v/>
      </c>
      <c r="IJ2" s="83" t="str">
        <f t="shared" si="3"/>
        <v/>
      </c>
    </row>
    <row r="3" spans="1:244" s="89" customFormat="1" x14ac:dyDescent="0.2">
      <c r="A3" s="85" t="s">
        <v>117</v>
      </c>
      <c r="B3" s="86" t="s">
        <v>334</v>
      </c>
      <c r="C3" s="87" t="s">
        <v>335</v>
      </c>
      <c r="D3" s="87"/>
      <c r="E3" s="88"/>
      <c r="F3" s="86"/>
      <c r="G3" s="86"/>
      <c r="H3" s="86"/>
      <c r="I3" s="86"/>
      <c r="J3" s="87"/>
      <c r="K3" s="87"/>
      <c r="L3" s="87"/>
      <c r="M3" s="87"/>
      <c r="N3" s="87"/>
      <c r="O3" s="87"/>
      <c r="P3" s="87"/>
      <c r="Q3" s="87"/>
      <c r="R3" s="87"/>
      <c r="S3" s="87"/>
      <c r="T3" s="87"/>
      <c r="U3" s="87"/>
      <c r="V3" s="87"/>
      <c r="W3" s="87"/>
      <c r="X3" s="87"/>
      <c r="Y3" s="87"/>
      <c r="Z3" s="87"/>
      <c r="AA3" s="87"/>
      <c r="AB3" s="87"/>
      <c r="AC3" s="87"/>
      <c r="AD3" s="87"/>
      <c r="AE3" s="87"/>
      <c r="AF3" s="87"/>
      <c r="AG3" s="87"/>
      <c r="AH3" s="87"/>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row>
    <row r="4" spans="1:244" s="89" customFormat="1" x14ac:dyDescent="0.2">
      <c r="A4" s="85" t="s">
        <v>118</v>
      </c>
      <c r="B4" s="86"/>
      <c r="C4" s="86"/>
      <c r="D4" s="86"/>
      <c r="E4" s="88"/>
      <c r="F4" s="86"/>
      <c r="G4" s="86"/>
      <c r="H4" s="86"/>
      <c r="I4" s="86"/>
      <c r="J4" s="87"/>
      <c r="K4" s="86"/>
      <c r="L4" s="86"/>
      <c r="M4" s="86"/>
      <c r="N4" s="87"/>
      <c r="O4" s="87"/>
      <c r="P4" s="86"/>
      <c r="Q4" s="86"/>
      <c r="R4" s="86"/>
      <c r="S4" s="86"/>
      <c r="T4" s="86"/>
      <c r="U4" s="86"/>
      <c r="V4" s="86"/>
      <c r="W4" s="91"/>
      <c r="X4" s="86"/>
      <c r="Y4" s="87"/>
      <c r="Z4" s="86"/>
      <c r="AA4" s="86"/>
      <c r="AB4" s="87"/>
      <c r="AC4" s="87"/>
      <c r="AD4" s="87"/>
      <c r="AE4" s="87"/>
      <c r="AF4" s="87"/>
      <c r="AG4" s="87"/>
      <c r="AH4" s="87"/>
      <c r="AP4" s="92"/>
      <c r="AQ4" s="92"/>
      <c r="AR4" s="92"/>
      <c r="AS4" s="92"/>
      <c r="AT4" s="92"/>
      <c r="AU4" s="92"/>
      <c r="AV4" s="92"/>
      <c r="FZ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row>
    <row r="5" spans="1:244" s="97" customFormat="1" x14ac:dyDescent="0.2">
      <c r="A5" s="93" t="s">
        <v>119</v>
      </c>
      <c r="B5" s="94" t="s">
        <v>328</v>
      </c>
      <c r="C5" s="94" t="s">
        <v>333</v>
      </c>
      <c r="D5" s="95"/>
      <c r="E5" s="96"/>
      <c r="F5" s="94"/>
      <c r="G5" s="94"/>
      <c r="H5" s="94"/>
      <c r="I5" s="94"/>
      <c r="J5" s="94"/>
      <c r="K5" s="95"/>
      <c r="L5" s="94"/>
      <c r="M5" s="95"/>
      <c r="N5" s="95"/>
      <c r="O5" s="95"/>
      <c r="P5" s="94"/>
      <c r="Q5" s="95"/>
      <c r="R5" s="94"/>
      <c r="S5" s="95"/>
      <c r="T5" s="94"/>
      <c r="U5" s="95"/>
      <c r="V5" s="94"/>
      <c r="W5" s="95"/>
      <c r="X5" s="94"/>
      <c r="Y5" s="94"/>
      <c r="Z5" s="95"/>
      <c r="AA5" s="95"/>
      <c r="AB5" s="95"/>
      <c r="AC5" s="95"/>
      <c r="AD5" s="95"/>
      <c r="AE5" s="95"/>
      <c r="AF5" s="95"/>
      <c r="AG5" s="95"/>
      <c r="AH5" s="95"/>
      <c r="DN5" s="98"/>
      <c r="GB5" s="99"/>
      <c r="GC5" s="99"/>
      <c r="GD5" s="99"/>
      <c r="GE5" s="99"/>
      <c r="GF5" s="99"/>
      <c r="GG5" s="99"/>
      <c r="GH5" s="99"/>
      <c r="GI5" s="99"/>
      <c r="GJ5" s="99"/>
      <c r="GK5" s="99"/>
      <c r="GL5" s="99"/>
      <c r="GM5" s="99"/>
      <c r="GN5" s="99"/>
      <c r="GO5" s="99"/>
      <c r="GP5" s="99"/>
      <c r="GQ5" s="99"/>
      <c r="GR5" s="99"/>
      <c r="GS5" s="99"/>
      <c r="GT5" s="99"/>
      <c r="GU5" s="99"/>
      <c r="GV5" s="100"/>
      <c r="GW5" s="99"/>
      <c r="GX5" s="99"/>
      <c r="GY5" s="99"/>
      <c r="GZ5" s="99"/>
      <c r="HA5" s="99"/>
    </row>
    <row r="6" spans="1:244" s="97" customFormat="1" x14ac:dyDescent="0.2">
      <c r="A6" s="93" t="s">
        <v>120</v>
      </c>
      <c r="B6" s="94"/>
      <c r="C6" s="95"/>
      <c r="D6" s="95"/>
      <c r="E6" s="96"/>
      <c r="F6" s="94"/>
      <c r="G6" s="94"/>
      <c r="H6" s="94"/>
      <c r="I6" s="94"/>
      <c r="J6" s="95"/>
      <c r="K6" s="95"/>
      <c r="L6" s="95"/>
      <c r="M6" s="95"/>
      <c r="N6" s="95"/>
      <c r="O6" s="95"/>
      <c r="P6" s="95"/>
      <c r="Q6" s="95"/>
      <c r="R6" s="95"/>
      <c r="S6" s="95"/>
      <c r="T6" s="95"/>
      <c r="U6" s="95"/>
      <c r="V6" s="95"/>
      <c r="W6" s="95"/>
      <c r="X6" s="95"/>
      <c r="Y6" s="95"/>
      <c r="Z6" s="95"/>
      <c r="AA6" s="95"/>
      <c r="AB6" s="95"/>
      <c r="AC6" s="95"/>
      <c r="AD6" s="95"/>
      <c r="AE6" s="95"/>
      <c r="AF6" s="95"/>
      <c r="AG6" s="95"/>
      <c r="AH6" s="95"/>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row>
    <row r="7" spans="1:244" s="104" customFormat="1" x14ac:dyDescent="0.2">
      <c r="A7" s="85" t="s">
        <v>121</v>
      </c>
      <c r="B7" s="101" t="s">
        <v>329</v>
      </c>
      <c r="C7" s="101" t="s">
        <v>332</v>
      </c>
      <c r="D7" s="102"/>
      <c r="E7" s="103"/>
      <c r="F7" s="101"/>
      <c r="G7" s="101"/>
      <c r="H7" s="101"/>
      <c r="I7" s="101"/>
      <c r="J7" s="102"/>
      <c r="K7" s="102"/>
      <c r="L7" s="101"/>
      <c r="M7" s="102"/>
      <c r="N7" s="102"/>
      <c r="O7" s="102"/>
      <c r="P7" s="101"/>
      <c r="Q7" s="102"/>
      <c r="R7" s="101"/>
      <c r="S7" s="102"/>
      <c r="T7" s="102"/>
      <c r="U7" s="102"/>
      <c r="V7" s="102"/>
      <c r="W7" s="102"/>
      <c r="X7" s="102"/>
      <c r="Y7" s="102"/>
      <c r="Z7" s="102"/>
      <c r="AA7" s="102"/>
      <c r="AB7" s="102"/>
      <c r="AC7" s="102"/>
      <c r="AD7" s="102"/>
      <c r="AE7" s="102"/>
      <c r="AF7" s="102"/>
      <c r="AG7" s="102"/>
      <c r="AH7" s="102"/>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row>
    <row r="8" spans="1:244" s="104" customFormat="1" x14ac:dyDescent="0.2">
      <c r="A8" s="85" t="s">
        <v>122</v>
      </c>
      <c r="B8" s="101"/>
      <c r="C8" s="102"/>
      <c r="D8" s="102"/>
      <c r="E8" s="103"/>
      <c r="F8" s="101"/>
      <c r="G8" s="101"/>
      <c r="H8" s="101"/>
      <c r="I8" s="101"/>
      <c r="J8" s="102"/>
      <c r="K8" s="102"/>
      <c r="L8" s="102"/>
      <c r="M8" s="101"/>
      <c r="N8" s="102"/>
      <c r="O8" s="102"/>
      <c r="P8" s="102"/>
      <c r="Q8" s="102"/>
      <c r="R8" s="101"/>
      <c r="S8" s="102"/>
      <c r="T8" s="102"/>
      <c r="U8" s="102"/>
      <c r="V8" s="102"/>
      <c r="W8" s="102"/>
      <c r="X8" s="102"/>
      <c r="Y8" s="102"/>
      <c r="Z8" s="102"/>
      <c r="AA8" s="102"/>
      <c r="AB8" s="102"/>
      <c r="AC8" s="102"/>
      <c r="AD8" s="102"/>
      <c r="AE8" s="102"/>
      <c r="AF8" s="102"/>
      <c r="AG8" s="102"/>
      <c r="AH8" s="102"/>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row>
    <row r="9" spans="1:244" s="97" customFormat="1" x14ac:dyDescent="0.2">
      <c r="A9" s="93" t="s">
        <v>123</v>
      </c>
      <c r="B9" s="94"/>
      <c r="C9" s="106"/>
      <c r="D9" s="95"/>
      <c r="E9" s="96"/>
      <c r="F9" s="94"/>
      <c r="G9" s="94"/>
      <c r="H9" s="94"/>
      <c r="I9" s="94"/>
      <c r="J9" s="95"/>
      <c r="K9" s="94"/>
      <c r="L9" s="94"/>
      <c r="M9" s="95"/>
      <c r="N9" s="95"/>
      <c r="O9" s="95"/>
      <c r="P9" s="106"/>
      <c r="Q9" s="95"/>
      <c r="R9" s="94"/>
      <c r="S9" s="94"/>
      <c r="T9" s="94"/>
      <c r="U9" s="95"/>
      <c r="V9" s="95"/>
      <c r="W9" s="95"/>
      <c r="X9" s="95"/>
      <c r="Y9" s="95"/>
      <c r="Z9" s="95"/>
      <c r="AA9" s="95"/>
      <c r="AB9" s="95"/>
      <c r="AC9" s="95"/>
      <c r="AD9" s="95"/>
      <c r="AE9" s="95"/>
      <c r="AF9" s="95"/>
      <c r="AG9" s="95"/>
      <c r="AH9" s="95"/>
      <c r="AX9" s="98"/>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row>
    <row r="10" spans="1:244" s="97" customFormat="1" x14ac:dyDescent="0.2">
      <c r="A10" s="93" t="s">
        <v>124</v>
      </c>
      <c r="B10" s="94"/>
      <c r="C10" s="94"/>
      <c r="D10" s="95"/>
      <c r="E10" s="96"/>
      <c r="F10" s="94"/>
      <c r="G10" s="94"/>
      <c r="H10" s="94"/>
      <c r="I10" s="94"/>
      <c r="J10" s="95"/>
      <c r="K10" s="95"/>
      <c r="L10" s="95"/>
      <c r="M10" s="95"/>
      <c r="N10" s="95"/>
      <c r="O10" s="95"/>
      <c r="P10" s="94"/>
      <c r="Q10" s="95"/>
      <c r="R10" s="95"/>
      <c r="S10" s="95"/>
      <c r="T10" s="95"/>
      <c r="U10" s="95"/>
      <c r="V10" s="95"/>
      <c r="W10" s="95"/>
      <c r="X10" s="95"/>
      <c r="Y10" s="95"/>
      <c r="Z10" s="95"/>
      <c r="AA10" s="95"/>
      <c r="AB10" s="95"/>
      <c r="AC10" s="95"/>
      <c r="AD10" s="95"/>
      <c r="AE10" s="95"/>
      <c r="AF10" s="95"/>
      <c r="AG10" s="95"/>
      <c r="AH10" s="95"/>
      <c r="GB10" s="99"/>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row>
    <row r="11" spans="1:244" s="104" customFormat="1" x14ac:dyDescent="0.2">
      <c r="A11" s="85" t="s">
        <v>125</v>
      </c>
      <c r="B11" s="101"/>
      <c r="C11" s="102"/>
      <c r="D11" s="102"/>
      <c r="E11" s="103"/>
      <c r="F11" s="101"/>
      <c r="G11" s="101"/>
      <c r="H11" s="101"/>
      <c r="I11" s="101"/>
      <c r="J11" s="102"/>
      <c r="K11" s="102"/>
      <c r="L11" s="102"/>
      <c r="M11" s="102"/>
      <c r="N11" s="102"/>
      <c r="O11" s="102"/>
      <c r="P11" s="102"/>
      <c r="Q11" s="102"/>
      <c r="R11" s="101"/>
      <c r="S11" s="102"/>
      <c r="T11" s="102"/>
      <c r="U11" s="102"/>
      <c r="V11" s="102"/>
      <c r="W11" s="101"/>
      <c r="X11" s="102"/>
      <c r="Y11" s="102"/>
      <c r="Z11" s="102"/>
      <c r="AA11" s="102"/>
      <c r="AB11" s="102"/>
      <c r="AC11" s="102"/>
      <c r="AD11" s="102"/>
      <c r="AE11" s="102"/>
      <c r="AF11" s="102"/>
      <c r="AG11" s="102"/>
      <c r="AH11" s="102"/>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row>
    <row r="12" spans="1:244" s="104" customFormat="1" ht="25.5" x14ac:dyDescent="0.2">
      <c r="A12" s="85" t="s">
        <v>126</v>
      </c>
      <c r="B12" s="101"/>
      <c r="C12" s="102"/>
      <c r="D12" s="102"/>
      <c r="E12" s="103"/>
      <c r="F12" s="101"/>
      <c r="G12" s="101"/>
      <c r="H12" s="101"/>
      <c r="I12" s="101"/>
      <c r="J12" s="102"/>
      <c r="K12" s="102"/>
      <c r="L12" s="102"/>
      <c r="M12" s="102"/>
      <c r="N12" s="102"/>
      <c r="O12" s="102"/>
      <c r="P12" s="102"/>
      <c r="Q12" s="102"/>
      <c r="R12" s="101"/>
      <c r="S12" s="102"/>
      <c r="T12" s="102"/>
      <c r="U12" s="102"/>
      <c r="V12" s="102"/>
      <c r="W12" s="101"/>
      <c r="X12" s="102"/>
      <c r="Y12" s="102"/>
      <c r="Z12" s="102"/>
      <c r="AA12" s="102"/>
      <c r="AB12" s="102"/>
      <c r="AC12" s="102"/>
      <c r="AD12" s="102"/>
      <c r="AE12" s="102"/>
      <c r="AF12" s="102"/>
      <c r="AG12" s="102"/>
      <c r="AH12" s="102"/>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row>
    <row r="13" spans="1:244" s="97" customFormat="1" x14ac:dyDescent="0.2">
      <c r="A13" s="93" t="s">
        <v>127</v>
      </c>
      <c r="B13" s="94"/>
      <c r="C13" s="95"/>
      <c r="D13" s="95"/>
      <c r="E13" s="96"/>
      <c r="F13" s="94"/>
      <c r="G13" s="94"/>
      <c r="H13" s="94"/>
      <c r="I13" s="94"/>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row>
    <row r="14" spans="1:244" s="97" customFormat="1" x14ac:dyDescent="0.2">
      <c r="A14" s="93" t="s">
        <v>128</v>
      </c>
      <c r="B14" s="94"/>
      <c r="C14" s="95"/>
      <c r="D14" s="95"/>
      <c r="E14" s="96"/>
      <c r="F14" s="94"/>
      <c r="G14" s="94"/>
      <c r="H14" s="94"/>
      <c r="I14" s="94"/>
      <c r="J14" s="95"/>
      <c r="K14" s="95"/>
      <c r="L14" s="95"/>
      <c r="M14" s="94"/>
      <c r="N14" s="95"/>
      <c r="O14" s="95"/>
      <c r="P14" s="95"/>
      <c r="Q14" s="95"/>
      <c r="R14" s="95"/>
      <c r="S14" s="95"/>
      <c r="T14" s="95"/>
      <c r="U14" s="95"/>
      <c r="V14" s="95"/>
      <c r="W14" s="95"/>
      <c r="X14" s="95"/>
      <c r="Y14" s="95"/>
      <c r="Z14" s="95"/>
      <c r="AA14" s="95"/>
      <c r="AB14" s="95"/>
      <c r="AC14" s="95"/>
      <c r="AD14" s="95"/>
      <c r="AE14" s="95"/>
      <c r="AF14" s="95"/>
      <c r="AG14" s="95"/>
      <c r="AH14" s="95"/>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row>
    <row r="15" spans="1:244" s="89" customFormat="1" x14ac:dyDescent="0.2">
      <c r="A15" s="85" t="s">
        <v>129</v>
      </c>
      <c r="B15" s="86"/>
      <c r="C15" s="87"/>
      <c r="D15" s="87"/>
      <c r="E15" s="88"/>
      <c r="F15" s="86"/>
      <c r="G15" s="86"/>
      <c r="H15" s="86"/>
      <c r="I15" s="86"/>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row>
    <row r="16" spans="1:244" s="104" customFormat="1" x14ac:dyDescent="0.2">
      <c r="A16" s="85" t="s">
        <v>130</v>
      </c>
      <c r="B16" s="101"/>
      <c r="C16" s="102"/>
      <c r="D16" s="102"/>
      <c r="E16" s="103"/>
      <c r="F16" s="101"/>
      <c r="G16" s="101"/>
      <c r="H16" s="101"/>
      <c r="I16" s="101"/>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CB16" s="89"/>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row>
    <row r="17" spans="1:209" s="110" customFormat="1" x14ac:dyDescent="0.2">
      <c r="A17" s="93" t="s">
        <v>131</v>
      </c>
      <c r="B17" s="107"/>
      <c r="C17" s="108"/>
      <c r="D17" s="108"/>
      <c r="E17" s="109"/>
      <c r="F17" s="107"/>
      <c r="G17" s="107"/>
      <c r="H17" s="107"/>
      <c r="I17" s="107"/>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row>
    <row r="18" spans="1:209" s="110" customFormat="1" x14ac:dyDescent="0.2">
      <c r="A18" s="93" t="s">
        <v>132</v>
      </c>
      <c r="B18" s="107"/>
      <c r="C18" s="108"/>
      <c r="D18" s="108"/>
      <c r="E18" s="109"/>
      <c r="F18" s="107"/>
      <c r="G18" s="107"/>
      <c r="H18" s="107"/>
      <c r="I18" s="107"/>
      <c r="J18" s="108"/>
      <c r="K18" s="108"/>
      <c r="L18" s="108"/>
      <c r="M18" s="108"/>
      <c r="N18" s="108"/>
      <c r="O18" s="108"/>
      <c r="P18" s="108"/>
      <c r="Q18" s="108"/>
      <c r="R18" s="108"/>
      <c r="S18" s="108"/>
      <c r="T18" s="108"/>
      <c r="U18" s="108"/>
      <c r="V18" s="108"/>
      <c r="W18" s="112"/>
      <c r="X18" s="108"/>
      <c r="Y18" s="108"/>
      <c r="Z18" s="108"/>
      <c r="AA18" s="108"/>
      <c r="AB18" s="108"/>
      <c r="AC18" s="108"/>
      <c r="AD18" s="108"/>
      <c r="AE18" s="108"/>
      <c r="AF18" s="108"/>
      <c r="AG18" s="108"/>
      <c r="AH18" s="108"/>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row>
    <row r="19" spans="1:209" s="89" customFormat="1" x14ac:dyDescent="0.2">
      <c r="A19" s="85" t="s">
        <v>133</v>
      </c>
      <c r="B19" s="86"/>
      <c r="C19" s="87"/>
      <c r="D19" s="87"/>
      <c r="E19" s="88"/>
      <c r="F19" s="86"/>
      <c r="G19" s="86"/>
      <c r="H19" s="86"/>
      <c r="I19" s="86"/>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row>
    <row r="20" spans="1:209" s="118" customFormat="1" x14ac:dyDescent="0.25">
      <c r="A20" s="113" t="s">
        <v>134</v>
      </c>
      <c r="B20" s="114" t="s">
        <v>330</v>
      </c>
      <c r="C20" s="115"/>
      <c r="D20" s="114"/>
      <c r="E20" s="116"/>
      <c r="F20" s="114"/>
      <c r="G20" s="114"/>
      <c r="H20" s="114"/>
      <c r="I20" s="114"/>
      <c r="J20" s="115"/>
      <c r="K20" s="115"/>
      <c r="L20" s="117"/>
      <c r="M20" s="115"/>
      <c r="O20" s="119"/>
      <c r="P20" s="115"/>
      <c r="Q20" s="115"/>
      <c r="S20" s="115"/>
      <c r="T20" s="115"/>
      <c r="U20" s="115"/>
      <c r="V20" s="115"/>
      <c r="W20" s="115"/>
      <c r="X20" s="115"/>
      <c r="Y20" s="115"/>
      <c r="Z20" s="119"/>
      <c r="AA20" s="119"/>
      <c r="AB20" s="119"/>
      <c r="AC20" s="119"/>
      <c r="AD20" s="119"/>
      <c r="AE20" s="119"/>
      <c r="AF20" s="119"/>
      <c r="AG20" s="119"/>
      <c r="AH20" s="119"/>
      <c r="AI20" s="119"/>
      <c r="AJ20" s="119"/>
      <c r="AK20" s="119"/>
      <c r="AL20" s="119"/>
      <c r="AM20" s="119"/>
      <c r="AN20" s="119"/>
      <c r="AO20" s="119"/>
      <c r="AP20" s="119"/>
      <c r="AQ20" s="119"/>
      <c r="AR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W20" s="119"/>
      <c r="BX20" s="119"/>
      <c r="BY20" s="119"/>
      <c r="BZ20" s="119"/>
      <c r="CA20" s="119"/>
      <c r="CB20" s="119"/>
      <c r="CC20" s="119"/>
      <c r="CD20" s="119"/>
      <c r="CE20" s="119"/>
      <c r="CF20" s="119"/>
      <c r="CG20" s="119"/>
      <c r="CH20" s="119"/>
      <c r="CJ20" s="119"/>
      <c r="CK20" s="119"/>
      <c r="CM20" s="119"/>
      <c r="CN20" s="119"/>
      <c r="CO20" s="119"/>
      <c r="CP20" s="119"/>
      <c r="CQ20" s="119"/>
      <c r="CR20" s="119"/>
      <c r="CS20" s="119"/>
      <c r="CT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GB20" s="117"/>
      <c r="GD20" s="117"/>
      <c r="GH20" s="117"/>
      <c r="GI20" s="117"/>
      <c r="GJ20" s="117"/>
      <c r="GL20" s="117"/>
      <c r="GM20" s="117"/>
      <c r="GN20" s="117"/>
      <c r="GO20" s="117"/>
      <c r="GP20" s="117"/>
      <c r="GQ20" s="117"/>
      <c r="GR20" s="117"/>
      <c r="GS20" s="117"/>
      <c r="GT20" s="117"/>
      <c r="GU20" s="117"/>
      <c r="GV20" s="117"/>
      <c r="GW20" s="117"/>
      <c r="GX20" s="117"/>
      <c r="GY20" s="117"/>
      <c r="GZ20" s="117"/>
      <c r="HA20" s="117"/>
    </row>
    <row r="21" spans="1:209" s="101" customFormat="1" ht="25.5" x14ac:dyDescent="0.25">
      <c r="A21" s="120" t="s">
        <v>135</v>
      </c>
      <c r="B21" s="121" t="s">
        <v>331</v>
      </c>
      <c r="C21" s="122"/>
      <c r="D21" s="121"/>
      <c r="E21" s="123"/>
      <c r="F21" s="121"/>
      <c r="G21" s="121"/>
      <c r="H21" s="121"/>
      <c r="I21" s="121"/>
      <c r="J21" s="122"/>
      <c r="K21" s="122"/>
      <c r="L21" s="124"/>
      <c r="M21" s="122"/>
      <c r="O21" s="125"/>
      <c r="P21" s="122"/>
      <c r="Q21" s="122"/>
      <c r="S21" s="122"/>
      <c r="T21" s="122"/>
      <c r="U21" s="122"/>
      <c r="V21" s="122"/>
      <c r="W21" s="122"/>
      <c r="X21" s="122"/>
      <c r="Y21" s="122"/>
      <c r="Z21" s="125"/>
      <c r="AA21" s="125"/>
      <c r="AB21" s="125"/>
      <c r="AC21" s="125"/>
      <c r="AD21" s="125"/>
      <c r="AE21" s="125"/>
      <c r="AF21" s="125"/>
      <c r="AG21" s="125"/>
      <c r="AH21" s="125"/>
      <c r="AI21" s="125"/>
      <c r="AJ21" s="125"/>
      <c r="AK21" s="125"/>
      <c r="AL21" s="125"/>
      <c r="AM21" s="125"/>
      <c r="AN21" s="125"/>
      <c r="AO21" s="125"/>
      <c r="AP21" s="125"/>
      <c r="AQ21" s="125"/>
      <c r="AR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W21" s="125"/>
      <c r="BX21" s="125"/>
      <c r="BY21" s="125"/>
      <c r="BZ21" s="125"/>
      <c r="CA21" s="125"/>
      <c r="CB21" s="125"/>
      <c r="CC21" s="125"/>
      <c r="CD21" s="125"/>
      <c r="CE21" s="125"/>
      <c r="CF21" s="125"/>
      <c r="CG21" s="125"/>
      <c r="CH21" s="125"/>
      <c r="CJ21" s="125"/>
      <c r="CK21" s="125"/>
      <c r="CM21" s="125"/>
      <c r="CN21" s="125"/>
      <c r="CO21" s="125"/>
      <c r="CP21" s="125"/>
      <c r="CQ21" s="125"/>
      <c r="CR21" s="125"/>
      <c r="CS21" s="125"/>
      <c r="CT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GB21" s="124"/>
      <c r="GD21" s="124"/>
      <c r="GH21" s="124"/>
      <c r="GI21" s="124"/>
      <c r="GJ21" s="124"/>
      <c r="GL21" s="124"/>
      <c r="GM21" s="124"/>
      <c r="GN21" s="124"/>
      <c r="GO21" s="124"/>
      <c r="GP21" s="124"/>
      <c r="GQ21" s="124"/>
      <c r="GR21" s="124"/>
      <c r="GS21" s="124"/>
      <c r="GT21" s="124"/>
      <c r="GU21" s="124"/>
      <c r="GV21" s="124"/>
      <c r="GW21" s="124"/>
      <c r="GX21" s="124"/>
      <c r="GY21" s="124"/>
      <c r="GZ21" s="124"/>
      <c r="HA21" s="124"/>
    </row>
    <row r="22" spans="1:209" s="97" customFormat="1" x14ac:dyDescent="0.2">
      <c r="A22" s="93" t="s">
        <v>136</v>
      </c>
      <c r="B22" s="94"/>
      <c r="C22" s="95"/>
      <c r="D22" s="95"/>
      <c r="E22" s="96"/>
      <c r="F22" s="94"/>
      <c r="G22" s="94"/>
      <c r="H22" s="94"/>
      <c r="I22" s="94"/>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row>
    <row r="23" spans="1:209" s="110" customFormat="1" ht="25.5" x14ac:dyDescent="0.2">
      <c r="A23" s="93" t="s">
        <v>137</v>
      </c>
      <c r="B23" s="107" t="s">
        <v>329</v>
      </c>
      <c r="C23" s="107" t="s">
        <v>329</v>
      </c>
      <c r="D23" s="108"/>
      <c r="E23" s="109"/>
      <c r="F23" s="94"/>
      <c r="G23" s="107"/>
      <c r="H23" s="107"/>
      <c r="I23" s="107"/>
      <c r="J23" s="95"/>
      <c r="K23" s="108"/>
      <c r="L23" s="94"/>
      <c r="M23" s="108"/>
      <c r="N23" s="108"/>
      <c r="O23" s="108"/>
      <c r="P23" s="107"/>
      <c r="Q23" s="108"/>
      <c r="R23" s="107"/>
      <c r="S23" s="108"/>
      <c r="T23" s="108"/>
      <c r="U23" s="108"/>
      <c r="V23" s="108"/>
      <c r="W23" s="107"/>
      <c r="X23" s="108"/>
      <c r="Y23" s="108"/>
      <c r="Z23" s="108"/>
      <c r="AA23" s="108"/>
      <c r="AB23" s="108"/>
      <c r="AC23" s="108"/>
      <c r="AD23" s="108"/>
      <c r="AE23" s="108"/>
      <c r="AF23" s="108"/>
      <c r="AG23" s="108"/>
      <c r="AH23" s="108"/>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row>
    <row r="24" spans="1:209" s="104" customFormat="1" ht="25.5" x14ac:dyDescent="0.2">
      <c r="A24" s="85" t="s">
        <v>138</v>
      </c>
      <c r="B24" s="101"/>
      <c r="C24" s="87"/>
      <c r="D24" s="102"/>
      <c r="E24" s="103"/>
      <c r="F24" s="86"/>
      <c r="G24" s="101"/>
      <c r="H24" s="101"/>
      <c r="I24" s="101"/>
      <c r="J24" s="87"/>
      <c r="K24" s="102"/>
      <c r="L24" s="86"/>
      <c r="M24" s="102"/>
      <c r="N24" s="102"/>
      <c r="O24" s="102"/>
      <c r="P24" s="87"/>
      <c r="Q24" s="102"/>
      <c r="R24" s="86"/>
      <c r="S24" s="102"/>
      <c r="T24" s="102"/>
      <c r="U24" s="102"/>
      <c r="V24" s="102"/>
      <c r="W24" s="102"/>
      <c r="X24" s="102"/>
      <c r="Y24" s="102"/>
      <c r="Z24" s="102"/>
      <c r="AA24" s="102"/>
      <c r="AB24" s="102"/>
      <c r="AC24" s="102"/>
      <c r="AD24" s="102"/>
      <c r="AE24" s="102"/>
      <c r="AF24" s="102"/>
      <c r="AG24" s="102"/>
      <c r="AH24" s="102"/>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row>
    <row r="25" spans="1:209" s="89" customFormat="1" x14ac:dyDescent="0.2">
      <c r="A25" s="85" t="s">
        <v>139</v>
      </c>
      <c r="B25" s="86"/>
      <c r="C25" s="86"/>
      <c r="D25" s="87"/>
      <c r="E25" s="88"/>
      <c r="F25" s="86"/>
      <c r="G25" s="86"/>
      <c r="H25" s="86"/>
      <c r="I25" s="86"/>
      <c r="J25" s="87"/>
      <c r="K25" s="87"/>
      <c r="L25" s="86"/>
      <c r="M25" s="87"/>
      <c r="N25" s="87"/>
      <c r="O25" s="87"/>
      <c r="P25" s="86"/>
      <c r="Q25" s="87"/>
      <c r="R25" s="86"/>
      <c r="S25" s="87"/>
      <c r="T25" s="87"/>
      <c r="U25" s="87"/>
      <c r="V25" s="87"/>
      <c r="W25" s="87"/>
      <c r="X25" s="87"/>
      <c r="Y25" s="87"/>
      <c r="Z25" s="87"/>
      <c r="AA25" s="87"/>
      <c r="AB25" s="87"/>
      <c r="AC25" s="87"/>
      <c r="AD25" s="87"/>
      <c r="AE25" s="87"/>
      <c r="AF25" s="87"/>
      <c r="AG25" s="87"/>
      <c r="AH25" s="87"/>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row>
    <row r="26" spans="1:209" s="97" customFormat="1" ht="103.5" customHeight="1" x14ac:dyDescent="0.2">
      <c r="A26" s="98" t="s">
        <v>140</v>
      </c>
      <c r="B26" s="94" t="s">
        <v>326</v>
      </c>
      <c r="C26" s="94" t="s">
        <v>327</v>
      </c>
      <c r="E26" s="126"/>
      <c r="F26" s="94"/>
      <c r="G26" s="94"/>
      <c r="H26" s="94"/>
      <c r="I26" s="94"/>
      <c r="J26" s="127"/>
      <c r="K26" s="94"/>
      <c r="L26" s="94"/>
      <c r="M26" s="94"/>
      <c r="N26" s="94"/>
      <c r="O26" s="94"/>
      <c r="P26" s="94"/>
      <c r="Q26" s="94"/>
      <c r="R26" s="94"/>
      <c r="S26" s="94"/>
      <c r="T26" s="94"/>
      <c r="U26" s="94"/>
      <c r="V26" s="94"/>
      <c r="W26" s="94"/>
      <c r="X26" s="94"/>
      <c r="Y26" s="94"/>
      <c r="Z26" s="128"/>
      <c r="AA26" s="128"/>
      <c r="AB26" s="128"/>
      <c r="AC26" s="94"/>
      <c r="AD26" s="128"/>
      <c r="AE26" s="128"/>
      <c r="AF26" s="128"/>
      <c r="AG26" s="128"/>
      <c r="AH26" s="128"/>
      <c r="AI26" s="98"/>
      <c r="AJ26" s="129"/>
      <c r="AK26" s="129"/>
      <c r="AL26" s="129"/>
      <c r="AM26" s="129"/>
      <c r="AN26" s="129"/>
      <c r="AO26" s="129"/>
      <c r="AP26" s="129"/>
      <c r="AQ26" s="129"/>
      <c r="AR26" s="129"/>
      <c r="AT26" s="98"/>
      <c r="AU26" s="98"/>
      <c r="AV26" s="98"/>
      <c r="AW26" s="98"/>
      <c r="BK26" s="129"/>
      <c r="DR26" s="98"/>
      <c r="DS26" s="98"/>
      <c r="GB26" s="99"/>
      <c r="GC26" s="99"/>
      <c r="GD26" s="99"/>
      <c r="GE26" s="99"/>
      <c r="GF26" s="99"/>
      <c r="GG26" s="99"/>
      <c r="GH26" s="99"/>
      <c r="GI26" s="99"/>
      <c r="GJ26" s="100"/>
      <c r="GK26" s="99"/>
      <c r="GL26" s="99"/>
      <c r="GM26" s="99"/>
      <c r="GN26" s="99"/>
      <c r="GO26" s="99"/>
      <c r="GP26" s="99"/>
      <c r="GQ26" s="99"/>
      <c r="GR26" s="99"/>
      <c r="GS26" s="99"/>
      <c r="GT26" s="99"/>
      <c r="GU26" s="99"/>
      <c r="GV26" s="99"/>
      <c r="GW26" s="99"/>
      <c r="GX26" s="99"/>
      <c r="GY26" s="99"/>
      <c r="GZ26" s="130"/>
      <c r="HA26" s="130"/>
    </row>
    <row r="27" spans="1:209" s="97" customFormat="1" x14ac:dyDescent="0.25">
      <c r="A27" s="93" t="s">
        <v>141</v>
      </c>
      <c r="B27" s="94"/>
      <c r="C27" s="95"/>
      <c r="D27" s="95"/>
      <c r="E27" s="96"/>
      <c r="F27" s="94"/>
      <c r="G27" s="94"/>
      <c r="H27" s="94"/>
      <c r="I27" s="94"/>
      <c r="J27" s="95"/>
      <c r="K27" s="95"/>
      <c r="L27" s="95"/>
      <c r="M27" s="95"/>
      <c r="N27" s="95"/>
      <c r="O27" s="95"/>
      <c r="P27" s="95"/>
      <c r="Q27" s="95"/>
      <c r="R27" s="94"/>
      <c r="S27" s="95"/>
      <c r="T27" s="95"/>
      <c r="U27" s="95"/>
      <c r="V27" s="95"/>
      <c r="W27" s="94"/>
      <c r="X27" s="95"/>
      <c r="Y27" s="95"/>
      <c r="Z27" s="95"/>
      <c r="AA27" s="95"/>
      <c r="AB27" s="95"/>
      <c r="AC27" s="95"/>
      <c r="AD27" s="95"/>
      <c r="AE27" s="95"/>
      <c r="AF27" s="95"/>
      <c r="AG27" s="95"/>
      <c r="AH27" s="95"/>
    </row>
    <row r="28" spans="1:209" s="131" customFormat="1" ht="12.75" customHeigh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row>
    <row r="29" spans="1:209" s="131" customFormat="1" ht="12.75" customHeight="1" x14ac:dyDescent="0.25">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row>
    <row r="30" spans="1:209" s="131" customFormat="1" ht="12.75" customHeight="1" x14ac:dyDescent="0.25">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row>
    <row r="31" spans="1:209" s="131" customFormat="1" ht="12.75" customHeight="1" x14ac:dyDescent="0.2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row>
    <row r="32" spans="1:209" s="131" customFormat="1" ht="12.75" customHeight="1" x14ac:dyDescent="0.25">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row>
    <row r="33" spans="2:34" s="131" customFormat="1" ht="12.75" customHeight="1" x14ac:dyDescent="0.25">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row>
    <row r="34" spans="2:34" s="131" customFormat="1" ht="12.75" customHeight="1" x14ac:dyDescent="0.25">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row>
    <row r="35" spans="2:34" s="131" customFormat="1" ht="12.75" customHeight="1" x14ac:dyDescent="0.25">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row>
    <row r="36" spans="2:34" s="131" customFormat="1" ht="12.75" customHeight="1" x14ac:dyDescent="0.2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row>
    <row r="37" spans="2:34" s="131" customFormat="1" ht="12.75" customHeight="1" x14ac:dyDescent="0.25">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row>
    <row r="38" spans="2:34" s="131" customFormat="1" ht="12.75" customHeight="1" x14ac:dyDescent="0.2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2:34" s="131" customFormat="1" ht="12.75" customHeight="1" x14ac:dyDescent="0.25">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2:34" s="131" customFormat="1" ht="12.75" customHeight="1" x14ac:dyDescent="0.25">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row>
    <row r="50" spans="1:34" ht="12.75" customHeight="1" x14ac:dyDescent="0.2">
      <c r="A50" s="133" t="s">
        <v>142</v>
      </c>
    </row>
    <row r="51" spans="1:34" s="136" customFormat="1" ht="12.75" customHeight="1" x14ac:dyDescent="0.25">
      <c r="B51" s="137" t="s">
        <v>143</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row>
    <row r="52" spans="1:34" ht="12.75" customHeight="1" x14ac:dyDescent="0.2">
      <c r="B52" s="138" t="s">
        <v>78</v>
      </c>
    </row>
    <row r="53" spans="1:34" ht="12.75" customHeight="1" x14ac:dyDescent="0.2">
      <c r="B53" s="139" t="s">
        <v>144</v>
      </c>
    </row>
    <row r="54" spans="1:34" ht="12.75" customHeight="1" x14ac:dyDescent="0.2">
      <c r="B54" s="139" t="s">
        <v>145</v>
      </c>
    </row>
    <row r="55" spans="1:34" ht="12.75" customHeight="1" x14ac:dyDescent="0.2">
      <c r="B55" s="139" t="s">
        <v>146</v>
      </c>
    </row>
    <row r="56" spans="1:34" ht="12.75" customHeight="1" x14ac:dyDescent="0.2">
      <c r="B56" s="139" t="s">
        <v>147</v>
      </c>
    </row>
    <row r="57" spans="1:34" ht="12.75" customHeight="1" x14ac:dyDescent="0.2">
      <c r="B57" s="139" t="s">
        <v>148</v>
      </c>
    </row>
    <row r="58" spans="1:34" ht="12.75" customHeight="1" x14ac:dyDescent="0.2">
      <c r="B58" s="139" t="s">
        <v>149</v>
      </c>
    </row>
    <row r="59" spans="1:34" ht="12.75" customHeight="1" x14ac:dyDescent="0.2">
      <c r="B59" s="139" t="s">
        <v>150</v>
      </c>
    </row>
    <row r="60" spans="1:34" ht="12.75" customHeight="1" x14ac:dyDescent="0.2">
      <c r="B60" s="139"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00000000-0002-0000-0300-000000000000}">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00000000-0002-0000-0300-000001000000}">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46"/>
  <sheetViews>
    <sheetView showWhiteSpace="0" zoomScaleNormal="100" zoomScalePageLayoutView="85" workbookViewId="0">
      <selection activeCell="B5" sqref="B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5" t="s">
        <v>18</v>
      </c>
      <c r="B1" s="325"/>
      <c r="C1" s="325"/>
      <c r="D1" s="325"/>
      <c r="E1" s="325"/>
      <c r="F1" s="325"/>
      <c r="G1" s="325"/>
      <c r="H1" s="325"/>
      <c r="I1" s="325"/>
      <c r="J1" s="325"/>
      <c r="K1" s="32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0" t="s">
        <v>152</v>
      </c>
      <c r="C2" s="141"/>
      <c r="D2" s="141"/>
      <c r="E2" s="141"/>
      <c r="F2" s="141"/>
      <c r="G2" s="141"/>
      <c r="H2" s="141"/>
    </row>
    <row r="3" spans="1:39" s="139" customFormat="1" ht="40.5" customHeight="1" x14ac:dyDescent="0.2">
      <c r="B3" s="142" t="s">
        <v>153</v>
      </c>
      <c r="C3" s="143" t="s">
        <v>154</v>
      </c>
      <c r="D3" s="143" t="s">
        <v>155</v>
      </c>
      <c r="E3" s="143" t="s">
        <v>86</v>
      </c>
      <c r="F3" s="143" t="s">
        <v>156</v>
      </c>
      <c r="G3" s="143" t="s">
        <v>157</v>
      </c>
      <c r="H3" s="143" t="s">
        <v>158</v>
      </c>
      <c r="I3" s="144" t="s">
        <v>17</v>
      </c>
      <c r="J3" s="143" t="s">
        <v>159</v>
      </c>
      <c r="K3" s="143" t="s">
        <v>160</v>
      </c>
    </row>
    <row r="4" spans="1:39" s="139" customFormat="1" x14ac:dyDescent="0.2">
      <c r="B4" s="47" t="str">
        <f>'Data Summary'!C23</f>
        <v>2_CENT_CH4</v>
      </c>
      <c r="C4" s="35">
        <f>'Data Summary'!I23</f>
        <v>1</v>
      </c>
      <c r="D4" s="145">
        <v>1</v>
      </c>
      <c r="E4" s="145">
        <v>2</v>
      </c>
      <c r="F4" s="145">
        <v>2</v>
      </c>
      <c r="G4" s="145">
        <v>2</v>
      </c>
      <c r="H4" s="146">
        <v>1</v>
      </c>
      <c r="I4" s="147" t="str">
        <f t="shared" ref="I4:I6" si="0">IF(D4&lt;&gt;"",D4&amp;","&amp;E4&amp;","&amp;F4&amp;","&amp;G4&amp;","&amp;H4,"0,0,0,0,0")</f>
        <v>1,2,2,2,1</v>
      </c>
      <c r="J4" s="148" t="str">
        <f t="shared" ref="J4:J6" si="1">IF(MAX(D4:H4)&gt;=5, "Requirements not met", "Requirements met")</f>
        <v>Requirements met</v>
      </c>
      <c r="K4" s="149" t="str">
        <f t="shared" ref="K4:K6" si="2">IF(MAX(D4:H4)&gt;=5, "Not OK", "OK")</f>
        <v>OK</v>
      </c>
    </row>
    <row r="5" spans="1:39" s="139" customFormat="1" x14ac:dyDescent="0.2">
      <c r="B5" s="47" t="str">
        <f>'Data Summary'!C24</f>
        <v>2_NG_sent</v>
      </c>
      <c r="C5" s="35">
        <f>'Data Summary'!I24</f>
        <v>1</v>
      </c>
      <c r="D5" s="145">
        <v>1</v>
      </c>
      <c r="E5" s="145">
        <v>2</v>
      </c>
      <c r="F5" s="145">
        <v>2</v>
      </c>
      <c r="G5" s="145">
        <v>2</v>
      </c>
      <c r="H5" s="146">
        <v>1</v>
      </c>
      <c r="I5" s="147" t="str">
        <f t="shared" si="0"/>
        <v>1,2,2,2,1</v>
      </c>
      <c r="J5" s="148" t="str">
        <f t="shared" si="1"/>
        <v>Requirements met</v>
      </c>
      <c r="K5" s="149" t="str">
        <f t="shared" si="2"/>
        <v>OK</v>
      </c>
    </row>
    <row r="6" spans="1:39" s="139" customFormat="1" x14ac:dyDescent="0.2">
      <c r="B6" s="47" t="str">
        <f>'Data Summary'!C26</f>
        <v>2_NG_sent_kg</v>
      </c>
      <c r="C6" s="35">
        <f>'Data Summary'!I26</f>
        <v>0</v>
      </c>
      <c r="D6" s="145">
        <v>1</v>
      </c>
      <c r="E6" s="145">
        <v>2</v>
      </c>
      <c r="F6" s="145">
        <v>2</v>
      </c>
      <c r="G6" s="145">
        <v>2</v>
      </c>
      <c r="H6" s="146">
        <v>1</v>
      </c>
      <c r="I6" s="147" t="str">
        <f t="shared" si="0"/>
        <v>1,2,2,2,1</v>
      </c>
      <c r="J6" s="148" t="str">
        <f t="shared" si="1"/>
        <v>Requirements met</v>
      </c>
      <c r="K6" s="149" t="str">
        <f t="shared" si="2"/>
        <v>OK</v>
      </c>
    </row>
    <row r="7" spans="1:39" s="139" customFormat="1" ht="12.75" customHeight="1" x14ac:dyDescent="0.2">
      <c r="B7" s="150" t="s">
        <v>72</v>
      </c>
      <c r="C7" s="151"/>
      <c r="D7" s="151"/>
      <c r="E7" s="151"/>
      <c r="F7" s="151"/>
      <c r="G7" s="151"/>
      <c r="H7" s="151"/>
      <c r="I7" s="152" t="str">
        <f>MAX(D4:D6)&amp;","&amp;MAX(E4:E6)&amp;","&amp;MAX(F4:F6)&amp;","&amp;MAX(G4:G6)&amp;","&amp;MAX(H4:H6)</f>
        <v>1,2,2,2,1</v>
      </c>
      <c r="J7" s="351"/>
      <c r="K7" s="351"/>
    </row>
    <row r="8" spans="1:39" ht="20.25" x14ac:dyDescent="0.3">
      <c r="B8" s="8"/>
      <c r="C8" s="8"/>
      <c r="D8" s="8"/>
      <c r="E8" s="8"/>
      <c r="F8" s="8"/>
      <c r="G8" s="8"/>
      <c r="H8" s="8"/>
      <c r="I8" s="63"/>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40" t="s">
        <v>161</v>
      </c>
      <c r="C9" s="8"/>
      <c r="D9" s="8"/>
      <c r="E9" s="8"/>
      <c r="F9" s="8"/>
      <c r="G9" s="8"/>
      <c r="H9" s="63"/>
      <c r="N9" s="8"/>
      <c r="O9" s="8"/>
      <c r="P9" s="8"/>
      <c r="Q9" s="8"/>
      <c r="R9" s="8"/>
      <c r="S9" s="8"/>
      <c r="T9" s="8"/>
      <c r="U9" s="8"/>
      <c r="V9" s="8"/>
      <c r="W9" s="8"/>
      <c r="X9" s="8"/>
      <c r="Y9" s="8"/>
      <c r="Z9" s="8"/>
      <c r="AA9" s="8"/>
      <c r="AB9" s="8"/>
      <c r="AC9" s="8"/>
      <c r="AD9" s="8"/>
      <c r="AE9" s="8"/>
      <c r="AF9" s="8"/>
      <c r="AG9" s="8"/>
      <c r="AH9" s="8"/>
      <c r="AI9" s="8"/>
      <c r="AJ9" s="8"/>
      <c r="AK9" s="8"/>
      <c r="AL9" s="8"/>
    </row>
    <row r="10" spans="1:39" s="154" customFormat="1" ht="13.5" thickBot="1" x14ac:dyDescent="0.25">
      <c r="A10" s="153" t="s">
        <v>162</v>
      </c>
    </row>
    <row r="11" spans="1:39" ht="17.25" customHeight="1" thickBot="1" x14ac:dyDescent="0.25">
      <c r="B11" s="352" t="s">
        <v>163</v>
      </c>
      <c r="C11" s="354" t="s">
        <v>164</v>
      </c>
      <c r="D11" s="355"/>
      <c r="E11" s="355"/>
      <c r="F11" s="355"/>
      <c r="G11" s="356"/>
    </row>
    <row r="12" spans="1:39" ht="13.5" thickBot="1" x14ac:dyDescent="0.25">
      <c r="B12" s="353"/>
      <c r="C12" s="155">
        <v>1</v>
      </c>
      <c r="D12" s="155">
        <v>2</v>
      </c>
      <c r="E12" s="155">
        <v>3</v>
      </c>
      <c r="F12" s="155">
        <v>4</v>
      </c>
      <c r="G12" s="155">
        <v>5</v>
      </c>
    </row>
    <row r="13" spans="1:39" ht="72.75" thickBot="1" x14ac:dyDescent="0.25">
      <c r="B13" s="357" t="s">
        <v>165</v>
      </c>
      <c r="C13" s="156" t="s">
        <v>166</v>
      </c>
      <c r="D13" s="156" t="s">
        <v>167</v>
      </c>
      <c r="E13" s="156" t="s">
        <v>168</v>
      </c>
      <c r="F13" s="156" t="s">
        <v>169</v>
      </c>
      <c r="G13" s="156" t="s">
        <v>170</v>
      </c>
    </row>
    <row r="14" spans="1:39" ht="24" customHeight="1" thickBot="1" x14ac:dyDescent="0.25">
      <c r="B14" s="358"/>
      <c r="C14" s="360" t="s">
        <v>171</v>
      </c>
      <c r="D14" s="361"/>
      <c r="E14" s="360" t="s">
        <v>172</v>
      </c>
      <c r="F14" s="362"/>
      <c r="G14" s="361"/>
    </row>
    <row r="15" spans="1:39" ht="36.75" thickBot="1" x14ac:dyDescent="0.25">
      <c r="B15" s="359"/>
      <c r="C15" s="157" t="s">
        <v>173</v>
      </c>
      <c r="D15" s="363" t="s">
        <v>174</v>
      </c>
      <c r="E15" s="364"/>
      <c r="F15" s="365" t="s">
        <v>175</v>
      </c>
      <c r="G15" s="366"/>
    </row>
    <row r="16" spans="1:39" ht="60.75" thickBot="1" x14ac:dyDescent="0.25">
      <c r="B16" s="158" t="s">
        <v>86</v>
      </c>
      <c r="C16" s="156" t="s">
        <v>176</v>
      </c>
      <c r="D16" s="156" t="s">
        <v>177</v>
      </c>
      <c r="E16" s="156" t="s">
        <v>178</v>
      </c>
      <c r="F16" s="156" t="s">
        <v>179</v>
      </c>
      <c r="G16" s="156" t="s">
        <v>180</v>
      </c>
    </row>
    <row r="17" spans="1:18" ht="44.25" customHeight="1" thickBot="1" x14ac:dyDescent="0.25">
      <c r="B17" s="158" t="s">
        <v>156</v>
      </c>
      <c r="C17" s="156" t="s">
        <v>181</v>
      </c>
      <c r="D17" s="156" t="s">
        <v>182</v>
      </c>
      <c r="E17" s="156" t="s">
        <v>183</v>
      </c>
      <c r="F17" s="156" t="s">
        <v>184</v>
      </c>
      <c r="G17" s="156" t="s">
        <v>185</v>
      </c>
    </row>
    <row r="18" spans="1:18" ht="44.25" customHeight="1" thickBot="1" x14ac:dyDescent="0.25">
      <c r="B18" s="158" t="s">
        <v>157</v>
      </c>
      <c r="C18" s="156" t="s">
        <v>186</v>
      </c>
      <c r="D18" s="156" t="s">
        <v>187</v>
      </c>
      <c r="E18" s="156" t="s">
        <v>188</v>
      </c>
      <c r="F18" s="156" t="s">
        <v>189</v>
      </c>
      <c r="G18" s="156" t="s">
        <v>190</v>
      </c>
    </row>
    <row r="19" spans="1:18" ht="44.25" customHeight="1" thickBot="1" x14ac:dyDescent="0.25">
      <c r="B19" s="158" t="s">
        <v>191</v>
      </c>
      <c r="C19" s="156" t="s">
        <v>192</v>
      </c>
      <c r="D19" s="360" t="s">
        <v>193</v>
      </c>
      <c r="E19" s="361"/>
      <c r="F19" s="156" t="s">
        <v>194</v>
      </c>
      <c r="G19" s="156" t="s">
        <v>195</v>
      </c>
    </row>
    <row r="20" spans="1:18" x14ac:dyDescent="0.2">
      <c r="B20" s="159"/>
      <c r="C20" s="160"/>
      <c r="D20" s="160"/>
      <c r="E20" s="160"/>
      <c r="F20" s="160"/>
      <c r="G20" s="160"/>
    </row>
    <row r="21" spans="1:18" customFormat="1" ht="15" x14ac:dyDescent="0.25">
      <c r="A21" s="161" t="s">
        <v>196</v>
      </c>
      <c r="C21" s="162"/>
      <c r="D21" s="162"/>
      <c r="E21" s="162"/>
      <c r="F21" s="162"/>
      <c r="G21" s="162"/>
      <c r="H21" s="162"/>
      <c r="I21" s="162"/>
      <c r="J21" s="162"/>
      <c r="K21" s="162"/>
      <c r="L21" s="162"/>
      <c r="M21" s="162"/>
      <c r="N21" s="162"/>
      <c r="O21" s="162"/>
      <c r="P21" s="162"/>
      <c r="Q21" s="162"/>
      <c r="R21" s="162"/>
    </row>
    <row r="22" spans="1:18" customFormat="1" ht="15" x14ac:dyDescent="0.25">
      <c r="B22" s="163" t="s">
        <v>197</v>
      </c>
      <c r="C22" s="164"/>
      <c r="D22" s="164"/>
      <c r="E22" s="164"/>
      <c r="F22" s="164"/>
      <c r="G22" s="164"/>
      <c r="H22" s="165"/>
      <c r="I22" s="162"/>
      <c r="J22" s="162"/>
      <c r="K22" s="162"/>
      <c r="L22" s="162"/>
      <c r="M22" s="162"/>
      <c r="N22" s="162"/>
      <c r="O22" s="162"/>
      <c r="P22" s="162"/>
      <c r="Q22" s="162"/>
      <c r="R22" s="162"/>
    </row>
    <row r="23" spans="1:18" customFormat="1" ht="65.25" customHeight="1" x14ac:dyDescent="0.25">
      <c r="B23" s="166"/>
      <c r="C23" s="332" t="s">
        <v>198</v>
      </c>
      <c r="D23" s="333"/>
      <c r="E23" s="333"/>
      <c r="F23" s="333"/>
      <c r="G23" s="333"/>
      <c r="H23" s="334"/>
      <c r="N23" s="167"/>
      <c r="O23" s="167"/>
      <c r="P23" s="167"/>
      <c r="Q23" s="167"/>
      <c r="R23" s="167"/>
    </row>
    <row r="24" spans="1:18" customFormat="1" ht="15" x14ac:dyDescent="0.25">
      <c r="B24" s="166"/>
      <c r="C24" s="168" t="s">
        <v>199</v>
      </c>
      <c r="D24" s="169"/>
      <c r="E24" s="169"/>
      <c r="F24" s="169"/>
      <c r="G24" s="169"/>
      <c r="H24" s="170"/>
      <c r="I24" s="162"/>
      <c r="J24" s="162"/>
      <c r="K24" s="162"/>
      <c r="L24" s="162"/>
      <c r="M24" s="162"/>
      <c r="N24" s="162"/>
      <c r="O24" s="162"/>
      <c r="P24" s="162"/>
      <c r="Q24" s="162"/>
      <c r="R24" s="162"/>
    </row>
    <row r="25" spans="1:18" customFormat="1" ht="15" x14ac:dyDescent="0.25">
      <c r="B25" s="166"/>
      <c r="C25" s="171" t="s">
        <v>200</v>
      </c>
      <c r="D25" s="172"/>
      <c r="E25" s="172"/>
      <c r="F25" s="172"/>
      <c r="G25" s="172"/>
      <c r="H25" s="173"/>
      <c r="I25" s="162"/>
      <c r="J25" s="162"/>
      <c r="K25" s="162"/>
      <c r="L25" s="162"/>
      <c r="M25" s="162"/>
      <c r="N25" s="162"/>
      <c r="O25" s="162"/>
      <c r="P25" s="162"/>
      <c r="Q25" s="162"/>
      <c r="R25" s="162"/>
    </row>
    <row r="26" spans="1:18" customFormat="1" ht="15" x14ac:dyDescent="0.25">
      <c r="B26" s="166"/>
      <c r="C26" s="171" t="s">
        <v>201</v>
      </c>
      <c r="D26" s="172"/>
      <c r="E26" s="172"/>
      <c r="F26" s="172"/>
      <c r="G26" s="172"/>
      <c r="H26" s="173"/>
      <c r="I26" s="162"/>
      <c r="J26" s="162"/>
      <c r="K26" s="162"/>
      <c r="L26" s="162"/>
      <c r="M26" s="162"/>
      <c r="N26" s="162"/>
      <c r="O26" s="162"/>
      <c r="P26" s="162"/>
      <c r="Q26" s="162"/>
      <c r="R26" s="162"/>
    </row>
    <row r="27" spans="1:18" customFormat="1" ht="15" x14ac:dyDescent="0.25">
      <c r="B27" s="166"/>
      <c r="C27" s="171" t="s">
        <v>202</v>
      </c>
      <c r="D27" s="172"/>
      <c r="E27" s="172"/>
      <c r="F27" s="172"/>
      <c r="G27" s="172"/>
      <c r="H27" s="173"/>
      <c r="I27" s="162"/>
      <c r="J27" s="162"/>
      <c r="K27" s="162"/>
      <c r="L27" s="162"/>
      <c r="M27" s="162"/>
      <c r="N27" s="162"/>
      <c r="O27" s="162"/>
      <c r="P27" s="162"/>
      <c r="Q27" s="162"/>
      <c r="R27" s="162"/>
    </row>
    <row r="28" spans="1:18" customFormat="1" ht="15" x14ac:dyDescent="0.25">
      <c r="B28" s="166"/>
      <c r="C28" s="171" t="s">
        <v>203</v>
      </c>
      <c r="D28" s="172"/>
      <c r="E28" s="172"/>
      <c r="F28" s="172"/>
      <c r="G28" s="172"/>
      <c r="H28" s="173"/>
      <c r="I28" s="162"/>
      <c r="J28" s="162"/>
      <c r="K28" s="162"/>
      <c r="L28" s="162"/>
      <c r="M28" s="162"/>
      <c r="N28" s="162"/>
      <c r="O28" s="162"/>
      <c r="P28" s="162"/>
      <c r="Q28" s="162"/>
      <c r="R28" s="162"/>
    </row>
    <row r="29" spans="1:18" customFormat="1" ht="41.25" customHeight="1" x14ac:dyDescent="0.25">
      <c r="B29" s="166"/>
      <c r="C29" s="348" t="s">
        <v>204</v>
      </c>
      <c r="D29" s="349"/>
      <c r="E29" s="349"/>
      <c r="F29" s="349"/>
      <c r="G29" s="349"/>
      <c r="H29" s="350"/>
      <c r="N29" s="174"/>
      <c r="O29" s="174"/>
      <c r="P29" s="174"/>
      <c r="Q29" s="162"/>
      <c r="R29" s="162"/>
    </row>
    <row r="30" spans="1:18" customFormat="1" ht="38.25" customHeight="1" x14ac:dyDescent="0.25">
      <c r="B30" s="175"/>
      <c r="C30" s="332" t="s">
        <v>205</v>
      </c>
      <c r="D30" s="333"/>
      <c r="E30" s="333"/>
      <c r="F30" s="333"/>
      <c r="G30" s="333"/>
      <c r="H30" s="334"/>
      <c r="N30" s="167"/>
      <c r="O30" s="167"/>
      <c r="P30" s="167"/>
      <c r="Q30" s="167"/>
      <c r="R30" s="162"/>
    </row>
    <row r="31" spans="1:18" customFormat="1" ht="43.5" customHeight="1" x14ac:dyDescent="0.25">
      <c r="B31" s="332" t="s">
        <v>206</v>
      </c>
      <c r="C31" s="333"/>
      <c r="D31" s="333"/>
      <c r="E31" s="333"/>
      <c r="F31" s="333"/>
      <c r="G31" s="333"/>
      <c r="H31" s="334"/>
      <c r="I31" s="162"/>
      <c r="J31" s="162"/>
      <c r="K31" s="162"/>
      <c r="L31" s="162"/>
      <c r="M31" s="162"/>
      <c r="N31" s="162"/>
      <c r="O31" s="162"/>
      <c r="P31" s="162"/>
      <c r="Q31" s="162"/>
      <c r="R31" s="162"/>
    </row>
    <row r="32" spans="1:18" customFormat="1" ht="49.5" customHeight="1" x14ac:dyDescent="0.25">
      <c r="B32" s="332" t="s">
        <v>207</v>
      </c>
      <c r="C32" s="333"/>
      <c r="D32" s="333"/>
      <c r="E32" s="333"/>
      <c r="F32" s="333"/>
      <c r="G32" s="333"/>
      <c r="H32" s="334"/>
      <c r="I32" s="176"/>
    </row>
    <row r="33" spans="1:9" customFormat="1" ht="46.5" customHeight="1" x14ac:dyDescent="0.25">
      <c r="B33" s="332" t="s">
        <v>208</v>
      </c>
      <c r="C33" s="333"/>
      <c r="D33" s="333"/>
      <c r="E33" s="333"/>
      <c r="F33" s="333"/>
      <c r="G33" s="333"/>
      <c r="H33" s="334"/>
      <c r="I33" s="176"/>
    </row>
    <row r="34" spans="1:9" customFormat="1" ht="30" customHeight="1" x14ac:dyDescent="0.25">
      <c r="B34" s="332" t="s">
        <v>209</v>
      </c>
      <c r="C34" s="333"/>
      <c r="D34" s="333"/>
      <c r="E34" s="333"/>
      <c r="F34" s="333"/>
      <c r="G34" s="333"/>
      <c r="H34" s="334"/>
      <c r="I34" s="176"/>
    </row>
    <row r="35" spans="1:9" customFormat="1" ht="15" customHeight="1" x14ac:dyDescent="0.25">
      <c r="A35" s="177" t="s">
        <v>210</v>
      </c>
      <c r="B35" s="177"/>
      <c r="I35" s="178"/>
    </row>
    <row r="36" spans="1:9" customFormat="1" ht="30" customHeight="1" x14ac:dyDescent="0.25">
      <c r="B36" s="335" t="s">
        <v>211</v>
      </c>
      <c r="C36" s="336"/>
      <c r="D36" s="336"/>
      <c r="E36" s="336"/>
      <c r="F36" s="336"/>
      <c r="G36" s="336"/>
      <c r="H36" s="337"/>
    </row>
    <row r="37" spans="1:9" customFormat="1" ht="12.75" customHeight="1" x14ac:dyDescent="0.25">
      <c r="B37" s="338" t="s">
        <v>212</v>
      </c>
      <c r="C37" s="339"/>
      <c r="D37" s="339"/>
      <c r="E37" s="339"/>
      <c r="F37" s="339"/>
      <c r="G37" s="179"/>
      <c r="H37" s="180"/>
    </row>
    <row r="38" spans="1:9" customFormat="1" ht="29.25" customHeight="1" x14ac:dyDescent="0.25">
      <c r="B38" s="340" t="s">
        <v>213</v>
      </c>
      <c r="C38" s="341"/>
      <c r="D38" s="341"/>
      <c r="E38" s="341"/>
      <c r="F38" s="341"/>
      <c r="G38" s="341"/>
      <c r="H38" s="342"/>
    </row>
    <row r="39" spans="1:9" customFormat="1" ht="15" customHeight="1" x14ac:dyDescent="0.25">
      <c r="B39" s="181" t="s">
        <v>214</v>
      </c>
      <c r="C39" s="179"/>
      <c r="D39" s="179"/>
      <c r="E39" s="179"/>
      <c r="F39" s="179"/>
      <c r="G39" s="179"/>
      <c r="H39" s="180"/>
    </row>
    <row r="40" spans="1:9" customFormat="1" ht="30.75" customHeight="1" x14ac:dyDescent="0.25">
      <c r="B40" s="340" t="s">
        <v>215</v>
      </c>
      <c r="C40" s="341"/>
      <c r="D40" s="341"/>
      <c r="E40" s="341"/>
      <c r="F40" s="341"/>
      <c r="G40" s="341"/>
      <c r="H40" s="342"/>
    </row>
    <row r="41" spans="1:9" customFormat="1" ht="12.75" customHeight="1" x14ac:dyDescent="0.25">
      <c r="B41" s="343" t="s">
        <v>216</v>
      </c>
      <c r="C41" s="344"/>
      <c r="D41" s="344"/>
      <c r="E41" s="344"/>
      <c r="F41" s="344"/>
      <c r="G41" s="344"/>
      <c r="H41" s="180"/>
    </row>
    <row r="42" spans="1:9" customFormat="1" ht="35.25" customHeight="1" x14ac:dyDescent="0.25">
      <c r="B42" s="340" t="s">
        <v>217</v>
      </c>
      <c r="C42" s="341"/>
      <c r="D42" s="341"/>
      <c r="E42" s="341"/>
      <c r="F42" s="341"/>
      <c r="G42" s="341"/>
      <c r="H42" s="342"/>
    </row>
    <row r="43" spans="1:9" customFormat="1" ht="24.75" customHeight="1" x14ac:dyDescent="0.25">
      <c r="B43" s="345" t="s">
        <v>218</v>
      </c>
      <c r="C43" s="346"/>
      <c r="D43" s="346"/>
      <c r="E43" s="346"/>
      <c r="F43" s="346"/>
      <c r="G43" s="346"/>
      <c r="H43" s="347"/>
    </row>
    <row r="44" spans="1:9" customFormat="1" ht="27.75" customHeight="1" x14ac:dyDescent="0.25">
      <c r="B44" s="348" t="s">
        <v>219</v>
      </c>
      <c r="C44" s="349"/>
      <c r="D44" s="349"/>
      <c r="E44" s="349"/>
      <c r="F44" s="349"/>
      <c r="G44" s="349"/>
      <c r="H44" s="350"/>
    </row>
    <row r="45" spans="1:9" customFormat="1" ht="21" customHeight="1" x14ac:dyDescent="0.25">
      <c r="B45" s="332" t="s">
        <v>220</v>
      </c>
      <c r="C45" s="333"/>
      <c r="D45" s="333"/>
      <c r="E45" s="333"/>
      <c r="F45" s="333"/>
      <c r="G45" s="333"/>
      <c r="H45" s="334"/>
    </row>
    <row r="46" spans="1:9" customFormat="1" ht="26.25" customHeight="1" x14ac:dyDescent="0.25">
      <c r="B46" s="331" t="s">
        <v>221</v>
      </c>
      <c r="C46" s="331"/>
      <c r="D46" s="331"/>
      <c r="E46" s="331"/>
      <c r="F46" s="331"/>
      <c r="G46" s="331"/>
      <c r="H46" s="331"/>
    </row>
  </sheetData>
  <mergeCells count="27">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 ref="B46:H46"/>
    <mergeCell ref="B33:H33"/>
    <mergeCell ref="B34:H34"/>
    <mergeCell ref="B36:H36"/>
    <mergeCell ref="B37:F37"/>
    <mergeCell ref="B38:H38"/>
    <mergeCell ref="B40:H40"/>
    <mergeCell ref="B41:G41"/>
    <mergeCell ref="B42:H42"/>
    <mergeCell ref="B43:H43"/>
    <mergeCell ref="B44:H44"/>
    <mergeCell ref="B45:H45"/>
  </mergeCells>
  <conditionalFormatting sqref="I7">
    <cfRule type="expression" dxfId="3" priority="37">
      <formula>MAX(#REF!)&gt;=5</formula>
    </cfRule>
  </conditionalFormatting>
  <conditionalFormatting sqref="J4:K4">
    <cfRule type="expression" dxfId="2" priority="5">
      <formula>MAX(D4:H4)&gt;=5</formula>
    </cfRule>
  </conditionalFormatting>
  <conditionalFormatting sqref="J5:K5">
    <cfRule type="expression" dxfId="1" priority="4">
      <formula>MAX(D5:H5)&gt;=5</formula>
    </cfRule>
  </conditionalFormatting>
  <conditionalFormatting sqref="J6:K6">
    <cfRule type="expression" dxfId="0" priority="3">
      <formula>MAX(D6:H6)&gt;=5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
  <sheetViews>
    <sheetView zoomScaleNormal="100" workbookViewId="0">
      <selection activeCell="E8" sqref="E8"/>
    </sheetView>
  </sheetViews>
  <sheetFormatPr defaultRowHeight="15" x14ac:dyDescent="0.25"/>
  <cols>
    <col min="1" max="1" width="25.85546875" style="198" customWidth="1"/>
    <col min="2" max="3" width="11" style="198" customWidth="1"/>
    <col min="4" max="4" width="22.85546875" style="198" customWidth="1"/>
    <col min="5" max="6" width="11" style="198" customWidth="1"/>
    <col min="7" max="8" width="9.140625" style="198" customWidth="1"/>
    <col min="9" max="9" width="19" style="196"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82"/>
    </row>
    <row r="2" spans="1:9" s="188" customFormat="1" ht="18" customHeight="1" x14ac:dyDescent="0.25">
      <c r="A2" s="183" t="s">
        <v>19</v>
      </c>
      <c r="B2" s="184" t="s">
        <v>222</v>
      </c>
      <c r="C2" s="185"/>
      <c r="D2" s="186"/>
      <c r="E2" s="186"/>
      <c r="F2" s="186"/>
      <c r="G2" s="186"/>
      <c r="H2" s="186"/>
      <c r="I2" s="187" t="s">
        <v>63</v>
      </c>
    </row>
    <row r="3" spans="1:9" s="188" customFormat="1" x14ac:dyDescent="0.2">
      <c r="A3" s="189" t="s">
        <v>223</v>
      </c>
      <c r="C3" s="190"/>
      <c r="I3" s="191"/>
    </row>
    <row r="4" spans="1:9" s="188" customFormat="1" ht="12.75" x14ac:dyDescent="0.2">
      <c r="A4" s="192" t="s">
        <v>224</v>
      </c>
      <c r="B4" s="192" t="s">
        <v>59</v>
      </c>
      <c r="C4" s="192" t="s">
        <v>71</v>
      </c>
      <c r="D4" s="192" t="s">
        <v>225</v>
      </c>
      <c r="E4" s="193" t="s">
        <v>22</v>
      </c>
      <c r="F4" s="194"/>
      <c r="G4" s="194"/>
      <c r="H4" s="194"/>
      <c r="I4" s="195"/>
    </row>
    <row r="5" spans="1:9" x14ac:dyDescent="0.25">
      <c r="A5"/>
      <c r="B5"/>
      <c r="C5"/>
      <c r="D5"/>
      <c r="E5"/>
      <c r="F5"/>
      <c r="G5"/>
      <c r="H5"/>
    </row>
    <row r="6" spans="1:9" x14ac:dyDescent="0.25">
      <c r="A6" s="19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F9" sqref="F9"/>
    </sheetView>
  </sheetViews>
  <sheetFormatPr defaultColWidth="9.140625" defaultRowHeight="12.75" x14ac:dyDescent="0.2"/>
  <cols>
    <col min="1" max="1" width="9.140625" style="198"/>
    <col min="2" max="2" width="12" style="198" customWidth="1"/>
    <col min="3" max="3" width="9.140625" style="198"/>
    <col min="4" max="4" width="13.42578125" style="198" bestFit="1" customWidth="1"/>
    <col min="5" max="5" width="16.42578125" style="198" bestFit="1" customWidth="1"/>
    <col min="6" max="6" width="23.42578125" style="198" customWidth="1"/>
    <col min="7" max="7" width="11" style="198" bestFit="1" customWidth="1"/>
    <col min="8" max="259" width="9.140625" style="198"/>
    <col min="260" max="260" width="13.42578125" style="198" bestFit="1" customWidth="1"/>
    <col min="261" max="261" width="16.42578125" style="198" bestFit="1" customWidth="1"/>
    <col min="262" max="262" width="23.42578125" style="198" customWidth="1"/>
    <col min="263" max="263" width="11" style="198" bestFit="1" customWidth="1"/>
    <col min="264" max="515" width="9.140625" style="198"/>
    <col min="516" max="516" width="13.42578125" style="198" bestFit="1" customWidth="1"/>
    <col min="517" max="517" width="16.42578125" style="198" bestFit="1" customWidth="1"/>
    <col min="518" max="518" width="23.42578125" style="198" customWidth="1"/>
    <col min="519" max="519" width="11" style="198" bestFit="1" customWidth="1"/>
    <col min="520" max="771" width="9.140625" style="198"/>
    <col min="772" max="772" width="13.42578125" style="198" bestFit="1" customWidth="1"/>
    <col min="773" max="773" width="16.42578125" style="198" bestFit="1" customWidth="1"/>
    <col min="774" max="774" width="23.42578125" style="198" customWidth="1"/>
    <col min="775" max="775" width="11" style="198" bestFit="1" customWidth="1"/>
    <col min="776" max="1027" width="9.140625" style="198"/>
    <col min="1028" max="1028" width="13.42578125" style="198" bestFit="1" customWidth="1"/>
    <col min="1029" max="1029" width="16.42578125" style="198" bestFit="1" customWidth="1"/>
    <col min="1030" max="1030" width="23.42578125" style="198" customWidth="1"/>
    <col min="1031" max="1031" width="11" style="198" bestFit="1" customWidth="1"/>
    <col min="1032" max="1283" width="9.140625" style="198"/>
    <col min="1284" max="1284" width="13.42578125" style="198" bestFit="1" customWidth="1"/>
    <col min="1285" max="1285" width="16.42578125" style="198" bestFit="1" customWidth="1"/>
    <col min="1286" max="1286" width="23.42578125" style="198" customWidth="1"/>
    <col min="1287" max="1287" width="11" style="198" bestFit="1" customWidth="1"/>
    <col min="1288" max="1539" width="9.140625" style="198"/>
    <col min="1540" max="1540" width="13.42578125" style="198" bestFit="1" customWidth="1"/>
    <col min="1541" max="1541" width="16.42578125" style="198" bestFit="1" customWidth="1"/>
    <col min="1542" max="1542" width="23.42578125" style="198" customWidth="1"/>
    <col min="1543" max="1543" width="11" style="198" bestFit="1" customWidth="1"/>
    <col min="1544" max="1795" width="9.140625" style="198"/>
    <col min="1796" max="1796" width="13.42578125" style="198" bestFit="1" customWidth="1"/>
    <col min="1797" max="1797" width="16.42578125" style="198" bestFit="1" customWidth="1"/>
    <col min="1798" max="1798" width="23.42578125" style="198" customWidth="1"/>
    <col min="1799" max="1799" width="11" style="198" bestFit="1" customWidth="1"/>
    <col min="1800" max="2051" width="9.140625" style="198"/>
    <col min="2052" max="2052" width="13.42578125" style="198" bestFit="1" customWidth="1"/>
    <col min="2053" max="2053" width="16.42578125" style="198" bestFit="1" customWidth="1"/>
    <col min="2054" max="2054" width="23.42578125" style="198" customWidth="1"/>
    <col min="2055" max="2055" width="11" style="198" bestFit="1" customWidth="1"/>
    <col min="2056" max="2307" width="9.140625" style="198"/>
    <col min="2308" max="2308" width="13.42578125" style="198" bestFit="1" customWidth="1"/>
    <col min="2309" max="2309" width="16.42578125" style="198" bestFit="1" customWidth="1"/>
    <col min="2310" max="2310" width="23.42578125" style="198" customWidth="1"/>
    <col min="2311" max="2311" width="11" style="198" bestFit="1" customWidth="1"/>
    <col min="2312" max="2563" width="9.140625" style="198"/>
    <col min="2564" max="2564" width="13.42578125" style="198" bestFit="1" customWidth="1"/>
    <col min="2565" max="2565" width="16.42578125" style="198" bestFit="1" customWidth="1"/>
    <col min="2566" max="2566" width="23.42578125" style="198" customWidth="1"/>
    <col min="2567" max="2567" width="11" style="198" bestFit="1" customWidth="1"/>
    <col min="2568" max="2819" width="9.140625" style="198"/>
    <col min="2820" max="2820" width="13.42578125" style="198" bestFit="1" customWidth="1"/>
    <col min="2821" max="2821" width="16.42578125" style="198" bestFit="1" customWidth="1"/>
    <col min="2822" max="2822" width="23.42578125" style="198" customWidth="1"/>
    <col min="2823" max="2823" width="11" style="198" bestFit="1" customWidth="1"/>
    <col min="2824" max="3075" width="9.140625" style="198"/>
    <col min="3076" max="3076" width="13.42578125" style="198" bestFit="1" customWidth="1"/>
    <col min="3077" max="3077" width="16.42578125" style="198" bestFit="1" customWidth="1"/>
    <col min="3078" max="3078" width="23.42578125" style="198" customWidth="1"/>
    <col min="3079" max="3079" width="11" style="198" bestFit="1" customWidth="1"/>
    <col min="3080" max="3331" width="9.140625" style="198"/>
    <col min="3332" max="3332" width="13.42578125" style="198" bestFit="1" customWidth="1"/>
    <col min="3333" max="3333" width="16.42578125" style="198" bestFit="1" customWidth="1"/>
    <col min="3334" max="3334" width="23.42578125" style="198" customWidth="1"/>
    <col min="3335" max="3335" width="11" style="198" bestFit="1" customWidth="1"/>
    <col min="3336" max="3587" width="9.140625" style="198"/>
    <col min="3588" max="3588" width="13.42578125" style="198" bestFit="1" customWidth="1"/>
    <col min="3589" max="3589" width="16.42578125" style="198" bestFit="1" customWidth="1"/>
    <col min="3590" max="3590" width="23.42578125" style="198" customWidth="1"/>
    <col min="3591" max="3591" width="11" style="198" bestFit="1" customWidth="1"/>
    <col min="3592" max="3843" width="9.140625" style="198"/>
    <col min="3844" max="3844" width="13.42578125" style="198" bestFit="1" customWidth="1"/>
    <col min="3845" max="3845" width="16.42578125" style="198" bestFit="1" customWidth="1"/>
    <col min="3846" max="3846" width="23.42578125" style="198" customWidth="1"/>
    <col min="3847" max="3847" width="11" style="198" bestFit="1" customWidth="1"/>
    <col min="3848" max="4099" width="9.140625" style="198"/>
    <col min="4100" max="4100" width="13.42578125" style="198" bestFit="1" customWidth="1"/>
    <col min="4101" max="4101" width="16.42578125" style="198" bestFit="1" customWidth="1"/>
    <col min="4102" max="4102" width="23.42578125" style="198" customWidth="1"/>
    <col min="4103" max="4103" width="11" style="198" bestFit="1" customWidth="1"/>
    <col min="4104" max="4355" width="9.140625" style="198"/>
    <col min="4356" max="4356" width="13.42578125" style="198" bestFit="1" customWidth="1"/>
    <col min="4357" max="4357" width="16.42578125" style="198" bestFit="1" customWidth="1"/>
    <col min="4358" max="4358" width="23.42578125" style="198" customWidth="1"/>
    <col min="4359" max="4359" width="11" style="198" bestFit="1" customWidth="1"/>
    <col min="4360" max="4611" width="9.140625" style="198"/>
    <col min="4612" max="4612" width="13.42578125" style="198" bestFit="1" customWidth="1"/>
    <col min="4613" max="4613" width="16.42578125" style="198" bestFit="1" customWidth="1"/>
    <col min="4614" max="4614" width="23.42578125" style="198" customWidth="1"/>
    <col min="4615" max="4615" width="11" style="198" bestFit="1" customWidth="1"/>
    <col min="4616" max="4867" width="9.140625" style="198"/>
    <col min="4868" max="4868" width="13.42578125" style="198" bestFit="1" customWidth="1"/>
    <col min="4869" max="4869" width="16.42578125" style="198" bestFit="1" customWidth="1"/>
    <col min="4870" max="4870" width="23.42578125" style="198" customWidth="1"/>
    <col min="4871" max="4871" width="11" style="198" bestFit="1" customWidth="1"/>
    <col min="4872" max="5123" width="9.140625" style="198"/>
    <col min="5124" max="5124" width="13.42578125" style="198" bestFit="1" customWidth="1"/>
    <col min="5125" max="5125" width="16.42578125" style="198" bestFit="1" customWidth="1"/>
    <col min="5126" max="5126" width="23.42578125" style="198" customWidth="1"/>
    <col min="5127" max="5127" width="11" style="198" bestFit="1" customWidth="1"/>
    <col min="5128" max="5379" width="9.140625" style="198"/>
    <col min="5380" max="5380" width="13.42578125" style="198" bestFit="1" customWidth="1"/>
    <col min="5381" max="5381" width="16.42578125" style="198" bestFit="1" customWidth="1"/>
    <col min="5382" max="5382" width="23.42578125" style="198" customWidth="1"/>
    <col min="5383" max="5383" width="11" style="198" bestFit="1" customWidth="1"/>
    <col min="5384" max="5635" width="9.140625" style="198"/>
    <col min="5636" max="5636" width="13.42578125" style="198" bestFit="1" customWidth="1"/>
    <col min="5637" max="5637" width="16.42578125" style="198" bestFit="1" customWidth="1"/>
    <col min="5638" max="5638" width="23.42578125" style="198" customWidth="1"/>
    <col min="5639" max="5639" width="11" style="198" bestFit="1" customWidth="1"/>
    <col min="5640" max="5891" width="9.140625" style="198"/>
    <col min="5892" max="5892" width="13.42578125" style="198" bestFit="1" customWidth="1"/>
    <col min="5893" max="5893" width="16.42578125" style="198" bestFit="1" customWidth="1"/>
    <col min="5894" max="5894" width="23.42578125" style="198" customWidth="1"/>
    <col min="5895" max="5895" width="11" style="198" bestFit="1" customWidth="1"/>
    <col min="5896" max="6147" width="9.140625" style="198"/>
    <col min="6148" max="6148" width="13.42578125" style="198" bestFit="1" customWidth="1"/>
    <col min="6149" max="6149" width="16.42578125" style="198" bestFit="1" customWidth="1"/>
    <col min="6150" max="6150" width="23.42578125" style="198" customWidth="1"/>
    <col min="6151" max="6151" width="11" style="198" bestFit="1" customWidth="1"/>
    <col min="6152" max="6403" width="9.140625" style="198"/>
    <col min="6404" max="6404" width="13.42578125" style="198" bestFit="1" customWidth="1"/>
    <col min="6405" max="6405" width="16.42578125" style="198" bestFit="1" customWidth="1"/>
    <col min="6406" max="6406" width="23.42578125" style="198" customWidth="1"/>
    <col min="6407" max="6407" width="11" style="198" bestFit="1" customWidth="1"/>
    <col min="6408" max="6659" width="9.140625" style="198"/>
    <col min="6660" max="6660" width="13.42578125" style="198" bestFit="1" customWidth="1"/>
    <col min="6661" max="6661" width="16.42578125" style="198" bestFit="1" customWidth="1"/>
    <col min="6662" max="6662" width="23.42578125" style="198" customWidth="1"/>
    <col min="6663" max="6663" width="11" style="198" bestFit="1" customWidth="1"/>
    <col min="6664" max="6915" width="9.140625" style="198"/>
    <col min="6916" max="6916" width="13.42578125" style="198" bestFit="1" customWidth="1"/>
    <col min="6917" max="6917" width="16.42578125" style="198" bestFit="1" customWidth="1"/>
    <col min="6918" max="6918" width="23.42578125" style="198" customWidth="1"/>
    <col min="6919" max="6919" width="11" style="198" bestFit="1" customWidth="1"/>
    <col min="6920" max="7171" width="9.140625" style="198"/>
    <col min="7172" max="7172" width="13.42578125" style="198" bestFit="1" customWidth="1"/>
    <col min="7173" max="7173" width="16.42578125" style="198" bestFit="1" customWidth="1"/>
    <col min="7174" max="7174" width="23.42578125" style="198" customWidth="1"/>
    <col min="7175" max="7175" width="11" style="198" bestFit="1" customWidth="1"/>
    <col min="7176" max="7427" width="9.140625" style="198"/>
    <col min="7428" max="7428" width="13.42578125" style="198" bestFit="1" customWidth="1"/>
    <col min="7429" max="7429" width="16.42578125" style="198" bestFit="1" customWidth="1"/>
    <col min="7430" max="7430" width="23.42578125" style="198" customWidth="1"/>
    <col min="7431" max="7431" width="11" style="198" bestFit="1" customWidth="1"/>
    <col min="7432" max="7683" width="9.140625" style="198"/>
    <col min="7684" max="7684" width="13.42578125" style="198" bestFit="1" customWidth="1"/>
    <col min="7685" max="7685" width="16.42578125" style="198" bestFit="1" customWidth="1"/>
    <col min="7686" max="7686" width="23.42578125" style="198" customWidth="1"/>
    <col min="7687" max="7687" width="11" style="198" bestFit="1" customWidth="1"/>
    <col min="7688" max="7939" width="9.140625" style="198"/>
    <col min="7940" max="7940" width="13.42578125" style="198" bestFit="1" customWidth="1"/>
    <col min="7941" max="7941" width="16.42578125" style="198" bestFit="1" customWidth="1"/>
    <col min="7942" max="7942" width="23.42578125" style="198" customWidth="1"/>
    <col min="7943" max="7943" width="11" style="198" bestFit="1" customWidth="1"/>
    <col min="7944" max="8195" width="9.140625" style="198"/>
    <col min="8196" max="8196" width="13.42578125" style="198" bestFit="1" customWidth="1"/>
    <col min="8197" max="8197" width="16.42578125" style="198" bestFit="1" customWidth="1"/>
    <col min="8198" max="8198" width="23.42578125" style="198" customWidth="1"/>
    <col min="8199" max="8199" width="11" style="198" bestFit="1" customWidth="1"/>
    <col min="8200" max="8451" width="9.140625" style="198"/>
    <col min="8452" max="8452" width="13.42578125" style="198" bestFit="1" customWidth="1"/>
    <col min="8453" max="8453" width="16.42578125" style="198" bestFit="1" customWidth="1"/>
    <col min="8454" max="8454" width="23.42578125" style="198" customWidth="1"/>
    <col min="8455" max="8455" width="11" style="198" bestFit="1" customWidth="1"/>
    <col min="8456" max="8707" width="9.140625" style="198"/>
    <col min="8708" max="8708" width="13.42578125" style="198" bestFit="1" customWidth="1"/>
    <col min="8709" max="8709" width="16.42578125" style="198" bestFit="1" customWidth="1"/>
    <col min="8710" max="8710" width="23.42578125" style="198" customWidth="1"/>
    <col min="8711" max="8711" width="11" style="198" bestFit="1" customWidth="1"/>
    <col min="8712" max="8963" width="9.140625" style="198"/>
    <col min="8964" max="8964" width="13.42578125" style="198" bestFit="1" customWidth="1"/>
    <col min="8965" max="8965" width="16.42578125" style="198" bestFit="1" customWidth="1"/>
    <col min="8966" max="8966" width="23.42578125" style="198" customWidth="1"/>
    <col min="8967" max="8967" width="11" style="198" bestFit="1" customWidth="1"/>
    <col min="8968" max="9219" width="9.140625" style="198"/>
    <col min="9220" max="9220" width="13.42578125" style="198" bestFit="1" customWidth="1"/>
    <col min="9221" max="9221" width="16.42578125" style="198" bestFit="1" customWidth="1"/>
    <col min="9222" max="9222" width="23.42578125" style="198" customWidth="1"/>
    <col min="9223" max="9223" width="11" style="198" bestFit="1" customWidth="1"/>
    <col min="9224" max="9475" width="9.140625" style="198"/>
    <col min="9476" max="9476" width="13.42578125" style="198" bestFit="1" customWidth="1"/>
    <col min="9477" max="9477" width="16.42578125" style="198" bestFit="1" customWidth="1"/>
    <col min="9478" max="9478" width="23.42578125" style="198" customWidth="1"/>
    <col min="9479" max="9479" width="11" style="198" bestFit="1" customWidth="1"/>
    <col min="9480" max="9731" width="9.140625" style="198"/>
    <col min="9732" max="9732" width="13.42578125" style="198" bestFit="1" customWidth="1"/>
    <col min="9733" max="9733" width="16.42578125" style="198" bestFit="1" customWidth="1"/>
    <col min="9734" max="9734" width="23.42578125" style="198" customWidth="1"/>
    <col min="9735" max="9735" width="11" style="198" bestFit="1" customWidth="1"/>
    <col min="9736" max="9987" width="9.140625" style="198"/>
    <col min="9988" max="9988" width="13.42578125" style="198" bestFit="1" customWidth="1"/>
    <col min="9989" max="9989" width="16.42578125" style="198" bestFit="1" customWidth="1"/>
    <col min="9990" max="9990" width="23.42578125" style="198" customWidth="1"/>
    <col min="9991" max="9991" width="11" style="198" bestFit="1" customWidth="1"/>
    <col min="9992" max="10243" width="9.140625" style="198"/>
    <col min="10244" max="10244" width="13.42578125" style="198" bestFit="1" customWidth="1"/>
    <col min="10245" max="10245" width="16.42578125" style="198" bestFit="1" customWidth="1"/>
    <col min="10246" max="10246" width="23.42578125" style="198" customWidth="1"/>
    <col min="10247" max="10247" width="11" style="198" bestFit="1" customWidth="1"/>
    <col min="10248" max="10499" width="9.140625" style="198"/>
    <col min="10500" max="10500" width="13.42578125" style="198" bestFit="1" customWidth="1"/>
    <col min="10501" max="10501" width="16.42578125" style="198" bestFit="1" customWidth="1"/>
    <col min="10502" max="10502" width="23.42578125" style="198" customWidth="1"/>
    <col min="10503" max="10503" width="11" style="198" bestFit="1" customWidth="1"/>
    <col min="10504" max="10755" width="9.140625" style="198"/>
    <col min="10756" max="10756" width="13.42578125" style="198" bestFit="1" customWidth="1"/>
    <col min="10757" max="10757" width="16.42578125" style="198" bestFit="1" customWidth="1"/>
    <col min="10758" max="10758" width="23.42578125" style="198" customWidth="1"/>
    <col min="10759" max="10759" width="11" style="198" bestFit="1" customWidth="1"/>
    <col min="10760" max="11011" width="9.140625" style="198"/>
    <col min="11012" max="11012" width="13.42578125" style="198" bestFit="1" customWidth="1"/>
    <col min="11013" max="11013" width="16.42578125" style="198" bestFit="1" customWidth="1"/>
    <col min="11014" max="11014" width="23.42578125" style="198" customWidth="1"/>
    <col min="11015" max="11015" width="11" style="198" bestFit="1" customWidth="1"/>
    <col min="11016" max="11267" width="9.140625" style="198"/>
    <col min="11268" max="11268" width="13.42578125" style="198" bestFit="1" customWidth="1"/>
    <col min="11269" max="11269" width="16.42578125" style="198" bestFit="1" customWidth="1"/>
    <col min="11270" max="11270" width="23.42578125" style="198" customWidth="1"/>
    <col min="11271" max="11271" width="11" style="198" bestFit="1" customWidth="1"/>
    <col min="11272" max="11523" width="9.140625" style="198"/>
    <col min="11524" max="11524" width="13.42578125" style="198" bestFit="1" customWidth="1"/>
    <col min="11525" max="11525" width="16.42578125" style="198" bestFit="1" customWidth="1"/>
    <col min="11526" max="11526" width="23.42578125" style="198" customWidth="1"/>
    <col min="11527" max="11527" width="11" style="198" bestFit="1" customWidth="1"/>
    <col min="11528" max="11779" width="9.140625" style="198"/>
    <col min="11780" max="11780" width="13.42578125" style="198" bestFit="1" customWidth="1"/>
    <col min="11781" max="11781" width="16.42578125" style="198" bestFit="1" customWidth="1"/>
    <col min="11782" max="11782" width="23.42578125" style="198" customWidth="1"/>
    <col min="11783" max="11783" width="11" style="198" bestFit="1" customWidth="1"/>
    <col min="11784" max="12035" width="9.140625" style="198"/>
    <col min="12036" max="12036" width="13.42578125" style="198" bestFit="1" customWidth="1"/>
    <col min="12037" max="12037" width="16.42578125" style="198" bestFit="1" customWidth="1"/>
    <col min="12038" max="12038" width="23.42578125" style="198" customWidth="1"/>
    <col min="12039" max="12039" width="11" style="198" bestFit="1" customWidth="1"/>
    <col min="12040" max="12291" width="9.140625" style="198"/>
    <col min="12292" max="12292" width="13.42578125" style="198" bestFit="1" customWidth="1"/>
    <col min="12293" max="12293" width="16.42578125" style="198" bestFit="1" customWidth="1"/>
    <col min="12294" max="12294" width="23.42578125" style="198" customWidth="1"/>
    <col min="12295" max="12295" width="11" style="198" bestFit="1" customWidth="1"/>
    <col min="12296" max="12547" width="9.140625" style="198"/>
    <col min="12548" max="12548" width="13.42578125" style="198" bestFit="1" customWidth="1"/>
    <col min="12549" max="12549" width="16.42578125" style="198" bestFit="1" customWidth="1"/>
    <col min="12550" max="12550" width="23.42578125" style="198" customWidth="1"/>
    <col min="12551" max="12551" width="11" style="198" bestFit="1" customWidth="1"/>
    <col min="12552" max="12803" width="9.140625" style="198"/>
    <col min="12804" max="12804" width="13.42578125" style="198" bestFit="1" customWidth="1"/>
    <col min="12805" max="12805" width="16.42578125" style="198" bestFit="1" customWidth="1"/>
    <col min="12806" max="12806" width="23.42578125" style="198" customWidth="1"/>
    <col min="12807" max="12807" width="11" style="198" bestFit="1" customWidth="1"/>
    <col min="12808" max="13059" width="9.140625" style="198"/>
    <col min="13060" max="13060" width="13.42578125" style="198" bestFit="1" customWidth="1"/>
    <col min="13061" max="13061" width="16.42578125" style="198" bestFit="1" customWidth="1"/>
    <col min="13062" max="13062" width="23.42578125" style="198" customWidth="1"/>
    <col min="13063" max="13063" width="11" style="198" bestFit="1" customWidth="1"/>
    <col min="13064" max="13315" width="9.140625" style="198"/>
    <col min="13316" max="13316" width="13.42578125" style="198" bestFit="1" customWidth="1"/>
    <col min="13317" max="13317" width="16.42578125" style="198" bestFit="1" customWidth="1"/>
    <col min="13318" max="13318" width="23.42578125" style="198" customWidth="1"/>
    <col min="13319" max="13319" width="11" style="198" bestFit="1" customWidth="1"/>
    <col min="13320" max="13571" width="9.140625" style="198"/>
    <col min="13572" max="13572" width="13.42578125" style="198" bestFit="1" customWidth="1"/>
    <col min="13573" max="13573" width="16.42578125" style="198" bestFit="1" customWidth="1"/>
    <col min="13574" max="13574" width="23.42578125" style="198" customWidth="1"/>
    <col min="13575" max="13575" width="11" style="198" bestFit="1" customWidth="1"/>
    <col min="13576" max="13827" width="9.140625" style="198"/>
    <col min="13828" max="13828" width="13.42578125" style="198" bestFit="1" customWidth="1"/>
    <col min="13829" max="13829" width="16.42578125" style="198" bestFit="1" customWidth="1"/>
    <col min="13830" max="13830" width="23.42578125" style="198" customWidth="1"/>
    <col min="13831" max="13831" width="11" style="198" bestFit="1" customWidth="1"/>
    <col min="13832" max="14083" width="9.140625" style="198"/>
    <col min="14084" max="14084" width="13.42578125" style="198" bestFit="1" customWidth="1"/>
    <col min="14085" max="14085" width="16.42578125" style="198" bestFit="1" customWidth="1"/>
    <col min="14086" max="14086" width="23.42578125" style="198" customWidth="1"/>
    <col min="14087" max="14087" width="11" style="198" bestFit="1" customWidth="1"/>
    <col min="14088" max="14339" width="9.140625" style="198"/>
    <col min="14340" max="14340" width="13.42578125" style="198" bestFit="1" customWidth="1"/>
    <col min="14341" max="14341" width="16.42578125" style="198" bestFit="1" customWidth="1"/>
    <col min="14342" max="14342" width="23.42578125" style="198" customWidth="1"/>
    <col min="14343" max="14343" width="11" style="198" bestFit="1" customWidth="1"/>
    <col min="14344" max="14595" width="9.140625" style="198"/>
    <col min="14596" max="14596" width="13.42578125" style="198" bestFit="1" customWidth="1"/>
    <col min="14597" max="14597" width="16.42578125" style="198" bestFit="1" customWidth="1"/>
    <col min="14598" max="14598" width="23.42578125" style="198" customWidth="1"/>
    <col min="14599" max="14599" width="11" style="198" bestFit="1" customWidth="1"/>
    <col min="14600" max="14851" width="9.140625" style="198"/>
    <col min="14852" max="14852" width="13.42578125" style="198" bestFit="1" customWidth="1"/>
    <col min="14853" max="14853" width="16.42578125" style="198" bestFit="1" customWidth="1"/>
    <col min="14854" max="14854" width="23.42578125" style="198" customWidth="1"/>
    <col min="14855" max="14855" width="11" style="198" bestFit="1" customWidth="1"/>
    <col min="14856" max="15107" width="9.140625" style="198"/>
    <col min="15108" max="15108" width="13.42578125" style="198" bestFit="1" customWidth="1"/>
    <col min="15109" max="15109" width="16.42578125" style="198" bestFit="1" customWidth="1"/>
    <col min="15110" max="15110" width="23.42578125" style="198" customWidth="1"/>
    <col min="15111" max="15111" width="11" style="198" bestFit="1" customWidth="1"/>
    <col min="15112" max="15363" width="9.140625" style="198"/>
    <col min="15364" max="15364" width="13.42578125" style="198" bestFit="1" customWidth="1"/>
    <col min="15365" max="15365" width="16.42578125" style="198" bestFit="1" customWidth="1"/>
    <col min="15366" max="15366" width="23.42578125" style="198" customWidth="1"/>
    <col min="15367" max="15367" width="11" style="198" bestFit="1" customWidth="1"/>
    <col min="15368" max="15619" width="9.140625" style="198"/>
    <col min="15620" max="15620" width="13.42578125" style="198" bestFit="1" customWidth="1"/>
    <col min="15621" max="15621" width="16.42578125" style="198" bestFit="1" customWidth="1"/>
    <col min="15622" max="15622" width="23.42578125" style="198" customWidth="1"/>
    <col min="15623" max="15623" width="11" style="198" bestFit="1" customWidth="1"/>
    <col min="15624" max="15875" width="9.140625" style="198"/>
    <col min="15876" max="15876" width="13.42578125" style="198" bestFit="1" customWidth="1"/>
    <col min="15877" max="15877" width="16.42578125" style="198" bestFit="1" customWidth="1"/>
    <col min="15878" max="15878" width="23.42578125" style="198" customWidth="1"/>
    <col min="15879" max="15879" width="11" style="198" bestFit="1" customWidth="1"/>
    <col min="15880" max="16131" width="9.140625" style="198"/>
    <col min="16132" max="16132" width="13.42578125" style="198" bestFit="1" customWidth="1"/>
    <col min="16133" max="16133" width="16.42578125" style="198" bestFit="1" customWidth="1"/>
    <col min="16134" max="16134" width="23.42578125" style="198" customWidth="1"/>
    <col min="16135" max="16135" width="11" style="198" bestFit="1" customWidth="1"/>
    <col min="16136" max="16384" width="9.140625" style="198"/>
  </cols>
  <sheetData>
    <row r="1" spans="1:38" ht="20.25" x14ac:dyDescent="0.3">
      <c r="A1" s="199"/>
      <c r="B1" s="200"/>
      <c r="C1" s="199"/>
      <c r="D1" s="200"/>
      <c r="E1" s="199"/>
      <c r="F1" s="199"/>
      <c r="G1" s="199"/>
      <c r="H1" s="63" t="s">
        <v>20</v>
      </c>
      <c r="I1" s="201"/>
      <c r="J1" s="201"/>
      <c r="K1" s="201"/>
      <c r="L1" s="201"/>
      <c r="M1" s="201"/>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row>
    <row r="2" spans="1:38" x14ac:dyDescent="0.2">
      <c r="A2" s="201"/>
      <c r="B2" s="367"/>
      <c r="C2" s="367"/>
      <c r="D2" s="367"/>
      <c r="E2" s="367"/>
      <c r="F2" s="202"/>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row>
    <row r="3" spans="1:38" x14ac:dyDescent="0.2">
      <c r="A3" s="201"/>
      <c r="B3" s="368" t="s">
        <v>226</v>
      </c>
      <c r="C3" s="368"/>
      <c r="D3" s="368"/>
      <c r="E3" s="368"/>
      <c r="F3" s="203" t="s">
        <v>63</v>
      </c>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row>
    <row r="4" spans="1:38" x14ac:dyDescent="0.2">
      <c r="A4" s="201"/>
      <c r="B4" s="201" t="s">
        <v>319</v>
      </c>
      <c r="C4" s="201" t="s">
        <v>320</v>
      </c>
      <c r="D4" s="201" t="s">
        <v>321</v>
      </c>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row>
    <row r="5" spans="1:38" x14ac:dyDescent="0.2">
      <c r="A5" s="201"/>
      <c r="B5" s="204" t="s">
        <v>322</v>
      </c>
      <c r="C5" s="198" t="s">
        <v>320</v>
      </c>
      <c r="D5" s="198" t="s">
        <v>323</v>
      </c>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row>
    <row r="6" spans="1:38" x14ac:dyDescent="0.2">
      <c r="A6" s="201"/>
      <c r="B6" s="205" t="s">
        <v>324</v>
      </c>
      <c r="C6" s="198" t="s">
        <v>320</v>
      </c>
      <c r="D6" s="198" t="s">
        <v>325</v>
      </c>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row>
    <row r="7" spans="1:38" x14ac:dyDescent="0.2">
      <c r="A7" s="201"/>
      <c r="B7" s="204" t="s">
        <v>342</v>
      </c>
      <c r="C7" s="198" t="s">
        <v>320</v>
      </c>
      <c r="D7" s="198" t="s">
        <v>343</v>
      </c>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row>
    <row r="8" spans="1:38" x14ac:dyDescent="0.2">
      <c r="A8" s="201"/>
      <c r="B8" s="205"/>
      <c r="C8" s="198" t="s">
        <v>320</v>
      </c>
      <c r="D8" s="198" t="s">
        <v>344</v>
      </c>
      <c r="F8" s="198" t="s">
        <v>345</v>
      </c>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row>
    <row r="9" spans="1:38" x14ac:dyDescent="0.2">
      <c r="A9" s="201"/>
      <c r="B9" s="204"/>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row>
    <row r="10" spans="1:38" x14ac:dyDescent="0.2">
      <c r="A10" s="201"/>
      <c r="B10" s="206"/>
      <c r="C10" s="201"/>
      <c r="D10" s="201"/>
      <c r="E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row>
    <row r="11" spans="1:38" x14ac:dyDescent="0.2">
      <c r="A11" s="201"/>
      <c r="B11" s="207"/>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row>
    <row r="12" spans="1:38" x14ac:dyDescent="0.2">
      <c r="A12" s="201"/>
      <c r="B12" s="208"/>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row>
    <row r="13" spans="1:38" x14ac:dyDescent="0.2">
      <c r="A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row>
    <row r="14" spans="1:38" x14ac:dyDescent="0.2">
      <c r="A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1:38" x14ac:dyDescent="0.2">
      <c r="A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row>
    <row r="16" spans="1:38" x14ac:dyDescent="0.2">
      <c r="A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row>
    <row r="17" spans="1:38" x14ac:dyDescent="0.2">
      <c r="A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row>
    <row r="18" spans="1:38" x14ac:dyDescent="0.2">
      <c r="A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row>
    <row r="19" spans="1:38" x14ac:dyDescent="0.2">
      <c r="A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row>
    <row r="20" spans="1:38" x14ac:dyDescent="0.2">
      <c r="A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row>
    <row r="21" spans="1:38" x14ac:dyDescent="0.2">
      <c r="A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row>
    <row r="22" spans="1:38" x14ac:dyDescent="0.2">
      <c r="A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row>
    <row r="23" spans="1:38" x14ac:dyDescent="0.2">
      <c r="A23" s="201"/>
      <c r="B23" s="201"/>
      <c r="C23" s="201"/>
      <c r="D23" s="201"/>
      <c r="E23" s="201"/>
      <c r="F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row>
    <row r="24" spans="1:38" x14ac:dyDescent="0.2">
      <c r="A24" s="201"/>
      <c r="B24" s="201"/>
      <c r="C24" s="201"/>
      <c r="D24" s="201"/>
      <c r="E24" s="201"/>
      <c r="F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row>
    <row r="25" spans="1:38" x14ac:dyDescent="0.2">
      <c r="A25" s="201"/>
      <c r="B25" s="162"/>
      <c r="C25" s="209"/>
      <c r="D25" s="162"/>
      <c r="E25" s="162"/>
      <c r="F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row>
    <row r="26" spans="1:38" x14ac:dyDescent="0.2">
      <c r="A26" s="201"/>
      <c r="B26" s="210"/>
      <c r="C26" s="211"/>
      <c r="D26" s="162"/>
      <c r="E26" s="162"/>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row>
    <row r="27" spans="1:38" x14ac:dyDescent="0.2">
      <c r="A27" s="201"/>
      <c r="B27" s="210"/>
      <c r="C27" s="211"/>
      <c r="D27" s="162"/>
      <c r="E27" s="162"/>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row>
    <row r="28" spans="1:38" x14ac:dyDescent="0.2">
      <c r="A28" s="201"/>
      <c r="B28" s="210"/>
      <c r="C28" s="211"/>
      <c r="D28" s="162"/>
      <c r="E28" s="162"/>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row>
    <row r="29" spans="1:38" x14ac:dyDescent="0.2">
      <c r="B29" s="210"/>
      <c r="C29" s="201"/>
      <c r="D29" s="201"/>
      <c r="E29" s="201"/>
    </row>
    <row r="30" spans="1:38" x14ac:dyDescent="0.2">
      <c r="B30" s="210"/>
      <c r="C30" s="201"/>
      <c r="D30" s="201"/>
      <c r="E30" s="201"/>
    </row>
    <row r="31" spans="1:38" x14ac:dyDescent="0.2">
      <c r="B31" s="207"/>
      <c r="C31" s="201"/>
      <c r="D31" s="201"/>
      <c r="E31" s="201"/>
    </row>
    <row r="37" spans="10:10" x14ac:dyDescent="0.2">
      <c r="J37" s="21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2" t="s">
        <v>227</v>
      </c>
      <c r="D3" s="202" t="s">
        <v>9</v>
      </c>
    </row>
    <row r="4" spans="1:38" ht="15" x14ac:dyDescent="0.2">
      <c r="C4" s="213"/>
      <c r="D4" s="369"/>
      <c r="E4" s="370"/>
      <c r="F4" s="370"/>
      <c r="G4" s="370"/>
      <c r="H4" s="370"/>
      <c r="I4" s="370"/>
      <c r="J4" s="370"/>
      <c r="K4" s="370"/>
      <c r="L4" s="370"/>
    </row>
    <row r="5" spans="1:38" ht="15" x14ac:dyDescent="0.2">
      <c r="C5" s="213"/>
      <c r="D5" s="369"/>
      <c r="E5" s="370"/>
      <c r="F5" s="370"/>
      <c r="G5" s="370"/>
      <c r="H5" s="370"/>
      <c r="I5" s="370"/>
      <c r="J5" s="370"/>
      <c r="K5" s="370"/>
      <c r="L5" s="370"/>
    </row>
    <row r="6" spans="1:38" ht="15" x14ac:dyDescent="0.2">
      <c r="C6" s="213"/>
      <c r="D6" s="369"/>
      <c r="E6" s="370"/>
      <c r="F6" s="370"/>
      <c r="G6" s="370"/>
      <c r="H6" s="370"/>
      <c r="I6" s="370"/>
      <c r="J6" s="370"/>
      <c r="K6" s="370"/>
      <c r="L6" s="370"/>
    </row>
    <row r="7" spans="1:38" ht="15" x14ac:dyDescent="0.2">
      <c r="C7" s="213"/>
      <c r="D7" s="369"/>
      <c r="E7" s="370"/>
      <c r="F7" s="370"/>
      <c r="G7" s="370"/>
      <c r="H7" s="370"/>
      <c r="I7" s="370"/>
      <c r="J7" s="370"/>
      <c r="K7" s="370"/>
      <c r="L7" s="370"/>
    </row>
    <row r="8" spans="1:38" ht="15" x14ac:dyDescent="0.2">
      <c r="C8" s="213"/>
      <c r="D8" s="369"/>
      <c r="E8" s="370"/>
      <c r="F8" s="370"/>
      <c r="G8" s="370"/>
      <c r="H8" s="370"/>
      <c r="I8" s="370"/>
      <c r="J8" s="370"/>
      <c r="K8" s="370"/>
      <c r="L8" s="370"/>
    </row>
    <row r="9" spans="1:38" ht="15" x14ac:dyDescent="0.2">
      <c r="C9" s="213"/>
      <c r="D9" s="369"/>
      <c r="E9" s="370"/>
      <c r="F9" s="370"/>
      <c r="G9" s="370"/>
      <c r="H9" s="370"/>
      <c r="I9" s="370"/>
      <c r="J9" s="370"/>
      <c r="K9" s="370"/>
      <c r="L9" s="370"/>
    </row>
    <row r="10" spans="1:38" ht="15" x14ac:dyDescent="0.2">
      <c r="C10" s="213"/>
      <c r="D10" s="369"/>
      <c r="E10" s="370"/>
      <c r="F10" s="370"/>
      <c r="G10" s="370"/>
      <c r="H10" s="370"/>
      <c r="I10" s="370"/>
      <c r="J10" s="370"/>
      <c r="K10" s="370"/>
      <c r="L10" s="370"/>
    </row>
    <row r="11" spans="1:38" ht="15" x14ac:dyDescent="0.2">
      <c r="C11" s="213"/>
      <c r="D11" s="369"/>
      <c r="E11" s="370"/>
      <c r="F11" s="370"/>
      <c r="G11" s="370"/>
      <c r="H11" s="370"/>
      <c r="I11" s="370"/>
      <c r="J11" s="370"/>
      <c r="K11" s="370"/>
      <c r="L11" s="370"/>
    </row>
    <row r="12" spans="1:38" ht="15" x14ac:dyDescent="0.2">
      <c r="C12" s="213"/>
      <c r="D12" s="369"/>
      <c r="E12" s="370"/>
      <c r="F12" s="370"/>
      <c r="G12" s="370"/>
      <c r="H12" s="370"/>
      <c r="I12" s="370"/>
      <c r="J12" s="370"/>
      <c r="K12" s="370"/>
      <c r="L12" s="370"/>
    </row>
    <row r="13" spans="1:38" ht="15" x14ac:dyDescent="0.2">
      <c r="C13" s="213"/>
      <c r="D13" s="369"/>
      <c r="E13" s="370"/>
      <c r="F13" s="370"/>
      <c r="G13" s="370"/>
      <c r="H13" s="370"/>
      <c r="I13" s="370"/>
      <c r="J13" s="370"/>
      <c r="K13" s="370"/>
      <c r="L13" s="37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70" zoomScaleNormal="70" workbookViewId="0">
      <selection activeCell="M26" sqref="M26"/>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F91E85-5F28-49B7-96C5-5565B097758B}"/>
</file>

<file path=customXml/itemProps2.xml><?xml version="1.0" encoding="utf-8"?>
<ds:datastoreItem xmlns:ds="http://schemas.openxmlformats.org/officeDocument/2006/customXml" ds:itemID="{997E39F7-8488-4D77-8633-06E6B900356C}"/>
</file>

<file path=customXml/itemProps3.xml><?xml version="1.0" encoding="utf-8"?>
<ds:datastoreItem xmlns:ds="http://schemas.openxmlformats.org/officeDocument/2006/customXml" ds:itemID="{3BA698F8-4846-41FE-BFF7-30C97F3C9B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Littlefield, James A. (CONTR)</dc:creator>
  <cp:lastModifiedBy>Roman-White, Selina (CONTR)</cp:lastModifiedBy>
  <dcterms:created xsi:type="dcterms:W3CDTF">2018-10-09T18:06:12Z</dcterms:created>
  <dcterms:modified xsi:type="dcterms:W3CDTF">2019-01-18T15:24:17Z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